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doris_ucundinamarca_edu_co/Documents/CALIDAD 2024/MATRIZ PELIGRO/"/>
    </mc:Choice>
  </mc:AlternateContent>
  <xr:revisionPtr revIDLastSave="46" documentId="13_ncr:1_{D44AB2FC-090E-4CF2-84FA-7B9DEF873C1D}" xr6:coauthVersionLast="47" xr6:coauthVersionMax="47" xr10:uidLastSave="{84AC6C58-ACDA-44AD-ADE7-E53E75EB5D62}"/>
  <bookViews>
    <workbookView showSheetTabs="0" xWindow="-120" yWindow="-120" windowWidth="29040" windowHeight="15720" tabRatio="873" activeTab="4" xr2:uid="{00000000-000D-0000-FFFF-FFFF00000000}"/>
  </bookViews>
  <sheets>
    <sheet name="MENÚ" sheetId="9" r:id="rId1"/>
    <sheet name="MATRIZ" sheetId="1" r:id="rId2"/>
    <sheet name="Valoracion del riesgo" sheetId="2" r:id="rId3"/>
    <sheet name="Tabla de peligros" sheetId="3" r:id="rId4"/>
    <sheet name="PELIGROS HIGIENICOS" sheetId="4" r:id="rId5"/>
    <sheet name="Control Cambios Registro " sheetId="7" r:id="rId6"/>
  </sheets>
  <externalReferences>
    <externalReference r:id="rId7"/>
  </externalReferences>
  <definedNames>
    <definedName name="_xlnm._FilterDatabase" localSheetId="1" hidden="1">MATRIZ!$B$9:$E$96</definedName>
    <definedName name="_xlnm.Print_Area" localSheetId="1">MATRIZ!$A$1:$AE$111</definedName>
    <definedName name="_xlnm.Print_Area" localSheetId="4">'PELIGROS HIGIENICOS'!$A$1:$D$85</definedName>
    <definedName name="_xlnm.Print_Area" localSheetId="3">'Tabla de peligros'!$A$1:$J$43</definedName>
    <definedName name="_xlnm.Print_Area" localSheetId="2">'Valoracion del riesgo'!$A$1:$L$55</definedName>
    <definedName name="Naturales">[1]Parametros!$A$2:$A$8</definedName>
    <definedName name="Sociales">[1]Parametros!$C$2:$C$8</definedName>
    <definedName name="Tecnologicos">[1]Parametros!$B$2:$B$13</definedName>
    <definedName name="_xlnm.Print_Titles" localSheetId="1">MATRIZ!$2:$5</definedName>
    <definedName name="_xlnm.Print_Titles" localSheetId="4">'PELIGROS HIGIENICOS'!$2:$5</definedName>
    <definedName name="_xlnm.Print_Titles" localSheetId="3">'Tabla de peligros'!$2:$5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8" i="1" l="1"/>
  <c r="V88" i="1"/>
  <c r="U87" i="1"/>
  <c r="V87" i="1"/>
  <c r="U86" i="1"/>
  <c r="V86" i="1"/>
  <c r="Q96" i="1"/>
  <c r="T96" i="1"/>
  <c r="U96" i="1"/>
  <c r="V96" i="1"/>
  <c r="R96" i="1"/>
  <c r="Q95" i="1"/>
  <c r="T95" i="1"/>
  <c r="U95" i="1"/>
  <c r="V95" i="1"/>
  <c r="R95" i="1"/>
  <c r="Q94" i="1"/>
  <c r="T94" i="1"/>
  <c r="U94" i="1"/>
  <c r="V94" i="1"/>
  <c r="R94" i="1"/>
  <c r="Q93" i="1"/>
  <c r="T93" i="1"/>
  <c r="U93" i="1"/>
  <c r="V93" i="1"/>
  <c r="R93" i="1"/>
  <c r="Q92" i="1"/>
  <c r="T92" i="1"/>
  <c r="U92" i="1"/>
  <c r="V92" i="1"/>
  <c r="R92" i="1"/>
  <c r="Q91" i="1"/>
  <c r="T91" i="1"/>
  <c r="U91" i="1"/>
  <c r="V91" i="1"/>
  <c r="R91" i="1"/>
  <c r="Q90" i="1"/>
  <c r="T90" i="1"/>
  <c r="U90" i="1"/>
  <c r="V90" i="1"/>
  <c r="R90" i="1"/>
  <c r="Q89" i="1"/>
  <c r="T89" i="1"/>
  <c r="U89" i="1"/>
  <c r="V89" i="1"/>
  <c r="R89" i="1"/>
  <c r="Q67" i="1"/>
  <c r="T67" i="1"/>
  <c r="U67" i="1"/>
  <c r="V67" i="1"/>
  <c r="R67" i="1"/>
  <c r="Q66" i="1"/>
  <c r="T66" i="1"/>
  <c r="U66" i="1"/>
  <c r="V66" i="1"/>
  <c r="R66" i="1"/>
  <c r="Q65" i="1"/>
  <c r="T65" i="1"/>
  <c r="U65" i="1"/>
  <c r="V65" i="1"/>
  <c r="R65" i="1"/>
  <c r="V64" i="1"/>
  <c r="Q63" i="1"/>
  <c r="T63" i="1"/>
  <c r="U63" i="1"/>
  <c r="V63" i="1"/>
  <c r="R63" i="1"/>
  <c r="Q62" i="1"/>
  <c r="T62" i="1"/>
  <c r="U62" i="1"/>
  <c r="V62" i="1"/>
  <c r="R62" i="1"/>
  <c r="Q61" i="1"/>
  <c r="T61" i="1"/>
  <c r="U61" i="1"/>
  <c r="V61" i="1"/>
  <c r="R61" i="1"/>
  <c r="Q60" i="1"/>
  <c r="T60" i="1"/>
  <c r="U60" i="1"/>
  <c r="V60" i="1"/>
  <c r="R60" i="1"/>
  <c r="Q59" i="1"/>
  <c r="T59" i="1"/>
  <c r="U59" i="1"/>
  <c r="V59" i="1"/>
  <c r="R59" i="1"/>
  <c r="Q58" i="1"/>
  <c r="T58" i="1"/>
  <c r="U58" i="1"/>
  <c r="V58" i="1"/>
  <c r="R58" i="1"/>
  <c r="Q57" i="1"/>
  <c r="T57" i="1"/>
  <c r="U57" i="1"/>
  <c r="V57" i="1"/>
  <c r="R57" i="1"/>
  <c r="Q56" i="1"/>
  <c r="T56" i="1"/>
  <c r="U56" i="1"/>
  <c r="V56" i="1"/>
  <c r="R56" i="1"/>
  <c r="Q55" i="1"/>
  <c r="T55" i="1"/>
  <c r="U55" i="1"/>
  <c r="V55" i="1"/>
  <c r="R55" i="1"/>
  <c r="Q54" i="1"/>
  <c r="T54" i="1"/>
  <c r="U54" i="1"/>
  <c r="V54" i="1"/>
  <c r="R54" i="1"/>
  <c r="Q53" i="1"/>
  <c r="T53" i="1"/>
  <c r="U53" i="1"/>
  <c r="V53" i="1"/>
  <c r="R53" i="1"/>
  <c r="Q69" i="1"/>
  <c r="R69" i="1"/>
  <c r="T69" i="1"/>
  <c r="U69" i="1"/>
  <c r="V69" i="1"/>
  <c r="Q70" i="1"/>
  <c r="R70" i="1"/>
  <c r="T70" i="1"/>
  <c r="U70" i="1"/>
  <c r="V70" i="1"/>
  <c r="Q71" i="1"/>
  <c r="R71" i="1"/>
  <c r="T71" i="1"/>
  <c r="U71" i="1"/>
  <c r="V71" i="1"/>
  <c r="Q72" i="1"/>
  <c r="R72" i="1"/>
  <c r="T72" i="1"/>
  <c r="U72" i="1"/>
  <c r="V72" i="1"/>
  <c r="Q73" i="1"/>
  <c r="R73" i="1"/>
  <c r="T73" i="1"/>
  <c r="U73" i="1"/>
  <c r="V73" i="1"/>
  <c r="Q74" i="1"/>
  <c r="R74" i="1"/>
  <c r="T74" i="1"/>
  <c r="U74" i="1"/>
  <c r="V74" i="1"/>
  <c r="Q75" i="1"/>
  <c r="R75" i="1"/>
  <c r="T75" i="1"/>
  <c r="U75" i="1"/>
  <c r="V75" i="1"/>
  <c r="Q76" i="1"/>
  <c r="R76" i="1"/>
  <c r="T76" i="1"/>
  <c r="U76" i="1"/>
  <c r="V76" i="1"/>
  <c r="Q85" i="1"/>
  <c r="R85" i="1"/>
  <c r="Q84" i="1"/>
  <c r="T84" i="1"/>
  <c r="U84" i="1"/>
  <c r="V84" i="1"/>
  <c r="Q83" i="1"/>
  <c r="R83" i="1"/>
  <c r="Q82" i="1"/>
  <c r="T82" i="1"/>
  <c r="U82" i="1"/>
  <c r="V82" i="1"/>
  <c r="Q81" i="1"/>
  <c r="T81" i="1"/>
  <c r="U81" i="1"/>
  <c r="V81" i="1"/>
  <c r="Q80" i="1"/>
  <c r="R80" i="1"/>
  <c r="Q79" i="1"/>
  <c r="T79" i="1"/>
  <c r="U79" i="1"/>
  <c r="V79" i="1"/>
  <c r="Q78" i="1"/>
  <c r="T78" i="1"/>
  <c r="U78" i="1"/>
  <c r="V78" i="1"/>
  <c r="V77" i="1"/>
  <c r="Q52" i="1"/>
  <c r="T52" i="1"/>
  <c r="U52" i="1"/>
  <c r="V52" i="1"/>
  <c r="Q51" i="1"/>
  <c r="T51" i="1"/>
  <c r="U51" i="1"/>
  <c r="V51" i="1"/>
  <c r="Q50" i="1"/>
  <c r="T50" i="1"/>
  <c r="U50" i="1"/>
  <c r="V50" i="1"/>
  <c r="V49" i="1"/>
  <c r="Q48" i="1"/>
  <c r="T48" i="1"/>
  <c r="U48" i="1"/>
  <c r="V48" i="1"/>
  <c r="Q47" i="1"/>
  <c r="T47" i="1"/>
  <c r="U47" i="1"/>
  <c r="V47" i="1"/>
  <c r="Q46" i="1"/>
  <c r="T46" i="1"/>
  <c r="U46" i="1"/>
  <c r="V46" i="1"/>
  <c r="Q45" i="1"/>
  <c r="R45" i="1"/>
  <c r="Q44" i="1"/>
  <c r="Q43" i="1"/>
  <c r="R43" i="1"/>
  <c r="Q42" i="1"/>
  <c r="T42" i="1"/>
  <c r="U42" i="1"/>
  <c r="V42" i="1"/>
  <c r="Q41" i="1"/>
  <c r="T41" i="1"/>
  <c r="U41" i="1"/>
  <c r="V41" i="1"/>
  <c r="Q40" i="1"/>
  <c r="Q39" i="1"/>
  <c r="T39" i="1"/>
  <c r="U39" i="1"/>
  <c r="V39" i="1"/>
  <c r="Q38" i="1"/>
  <c r="T38" i="1"/>
  <c r="U38" i="1"/>
  <c r="V38" i="1"/>
  <c r="Q37" i="1"/>
  <c r="R37" i="1"/>
  <c r="Q36" i="1"/>
  <c r="T36" i="1"/>
  <c r="U36" i="1"/>
  <c r="V36" i="1"/>
  <c r="Q35" i="1"/>
  <c r="R35" i="1"/>
  <c r="Q34" i="1"/>
  <c r="T34" i="1"/>
  <c r="U34" i="1"/>
  <c r="V34" i="1"/>
  <c r="Q33" i="1"/>
  <c r="T33" i="1"/>
  <c r="U33" i="1"/>
  <c r="V33" i="1"/>
  <c r="Q32" i="1"/>
  <c r="T32" i="1"/>
  <c r="U32" i="1"/>
  <c r="V32" i="1"/>
  <c r="Q31" i="1"/>
  <c r="T31" i="1"/>
  <c r="U31" i="1"/>
  <c r="V31" i="1"/>
  <c r="Q30" i="1"/>
  <c r="T30" i="1"/>
  <c r="U30" i="1"/>
  <c r="V30" i="1"/>
  <c r="V29" i="1"/>
  <c r="Q27" i="1"/>
  <c r="T27" i="1"/>
  <c r="U27" i="1"/>
  <c r="V27" i="1"/>
  <c r="Q26" i="1"/>
  <c r="T26" i="1"/>
  <c r="U26" i="1"/>
  <c r="V26" i="1"/>
  <c r="Q25" i="1"/>
  <c r="T25" i="1"/>
  <c r="U25" i="1"/>
  <c r="V25" i="1"/>
  <c r="Q24" i="1"/>
  <c r="R24" i="1"/>
  <c r="Q23" i="1"/>
  <c r="T23" i="1"/>
  <c r="U23" i="1"/>
  <c r="V23" i="1"/>
  <c r="Q22" i="1"/>
  <c r="R22" i="1"/>
  <c r="Q21" i="1"/>
  <c r="T21" i="1"/>
  <c r="U21" i="1"/>
  <c r="V21" i="1"/>
  <c r="Q20" i="1"/>
  <c r="T20" i="1"/>
  <c r="U20" i="1"/>
  <c r="V20" i="1"/>
  <c r="Q19" i="1"/>
  <c r="T19" i="1"/>
  <c r="U19" i="1"/>
  <c r="V19" i="1"/>
  <c r="Q18" i="1"/>
  <c r="T18" i="1"/>
  <c r="U18" i="1"/>
  <c r="V18" i="1"/>
  <c r="Q17" i="1"/>
  <c r="T17" i="1"/>
  <c r="U17" i="1"/>
  <c r="V17" i="1"/>
  <c r="Q16" i="1"/>
  <c r="R16" i="1"/>
  <c r="Q15" i="1"/>
  <c r="T15" i="1"/>
  <c r="U15" i="1"/>
  <c r="V15" i="1"/>
  <c r="Q14" i="1"/>
  <c r="R14" i="1"/>
  <c r="Q13" i="1"/>
  <c r="T13" i="1"/>
  <c r="U13" i="1"/>
  <c r="V13" i="1"/>
  <c r="T12" i="1"/>
  <c r="U12" i="1"/>
  <c r="V12" i="1"/>
  <c r="R12" i="1"/>
  <c r="Q11" i="1"/>
  <c r="R11" i="1"/>
  <c r="T40" i="1"/>
  <c r="U40" i="1"/>
  <c r="V40" i="1"/>
  <c r="R40" i="1"/>
  <c r="T44" i="1"/>
  <c r="U44" i="1"/>
  <c r="V44" i="1"/>
  <c r="R44" i="1"/>
  <c r="R27" i="1"/>
  <c r="R15" i="1"/>
  <c r="T80" i="1"/>
  <c r="U80" i="1"/>
  <c r="V80" i="1"/>
  <c r="T16" i="1"/>
  <c r="U16" i="1"/>
  <c r="V16" i="1"/>
  <c r="R52" i="1"/>
  <c r="R34" i="1"/>
  <c r="T11" i="1"/>
  <c r="U11" i="1"/>
  <c r="V11" i="1"/>
  <c r="R36" i="1"/>
  <c r="R42" i="1"/>
  <c r="R48" i="1"/>
  <c r="R82" i="1"/>
  <c r="R19" i="1"/>
  <c r="R13" i="1"/>
  <c r="T22" i="1"/>
  <c r="U22" i="1"/>
  <c r="V22" i="1"/>
  <c r="T14" i="1"/>
  <c r="U14" i="1"/>
  <c r="V14" i="1"/>
  <c r="R23" i="1"/>
  <c r="T37" i="1"/>
  <c r="U37" i="1"/>
  <c r="V37" i="1"/>
  <c r="T45" i="1"/>
  <c r="U45" i="1"/>
  <c r="V45" i="1"/>
  <c r="T83" i="1"/>
  <c r="U83" i="1"/>
  <c r="V83" i="1"/>
  <c r="R81" i="1"/>
  <c r="T24" i="1"/>
  <c r="U24" i="1"/>
  <c r="V24" i="1"/>
  <c r="T35" i="1"/>
  <c r="U35" i="1"/>
  <c r="V35" i="1"/>
  <c r="T43" i="1"/>
  <c r="U43" i="1"/>
  <c r="V43" i="1"/>
  <c r="T85" i="1"/>
  <c r="U85" i="1"/>
  <c r="V85" i="1"/>
  <c r="R21" i="1"/>
  <c r="R32" i="1"/>
  <c r="R18" i="1"/>
  <c r="R26" i="1"/>
  <c r="R31" i="1"/>
  <c r="R39" i="1"/>
  <c r="R47" i="1"/>
  <c r="R51" i="1"/>
  <c r="R79" i="1"/>
  <c r="R84" i="1"/>
  <c r="R20" i="1"/>
  <c r="R33" i="1"/>
  <c r="R41" i="1"/>
  <c r="R17" i="1"/>
  <c r="R25" i="1"/>
  <c r="R30" i="1"/>
  <c r="R38" i="1"/>
  <c r="R46" i="1"/>
  <c r="R50" i="1"/>
  <c r="R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Julian Garzon Angarita</author>
    <author>Paolita y John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ADMINISTRATIVO
OPERATIVO
ASISTENCIAL</t>
        </r>
      </text>
    </comment>
    <comment ref="L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Describa los métodos de control actuales con los que cuenta la empresa para mitigar el riesgo evaluado.  Ejemplo
Riesgo: Ruido
Fuente:  Sistemas de amortiguación.
Medio:    Mediciones ambiental de ruido.
Persona: Elementos de protección personal. Protección auditiva.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1" shapeId="0" xr:uid="{00000000-0006-0000-0100-000003000000}">
      <text>
        <r>
          <rPr>
            <b/>
            <sz val="12"/>
            <color indexed="81"/>
            <rFont val="Arial"/>
            <family val="2"/>
          </rPr>
          <t>10 - Muy Alto (MA): Se ha(n) detectado peligro(s) que determina(n) como posible la generación de incidentes o consecuencias muy significativas o la eficiencia del conjunto de medidas preventivas es nula o no existe.
6 - Alto (A):   Se ha(n) detectado algún(os) peligro(s) que pueden dar lugar a consecuencias significativa(s), o la eficacia del conjunto de medidas preventivas existentes es baja
2 - Medio (M): Se han detectado peligros que pueden dar lugar a consecuencias poco significativas o de menor importancia, o la eficacia del conjunto de medidas preventivas existentes es moderada.
No se ha detectado consecuencia alguna, o la eficacia del conjunto de medidas preventivas existentes es alta, o ambos. El riesgo está controlado.
No se asigna valor - Bajo(B): No se ha detectado consecuencia alguna, o la eficacia del conjunto de medidas preventivas existentes es alta, o ambos. El riesgo está controlado.</t>
        </r>
      </text>
    </comment>
    <comment ref="P10" authorId="1" shapeId="0" xr:uid="{00000000-0006-0000-0100-000004000000}">
      <text>
        <r>
          <rPr>
            <b/>
            <sz val="12"/>
            <color indexed="81"/>
            <rFont val="Arial"/>
            <family val="2"/>
          </rPr>
          <t>NIVEL DE EXPOSICIÓN
4 - Continua (EC): La situación de exposición se presenta sin interrupción o varias veces con tiempo prolongado durante la jornada laboral.
3 - Frecuente (EF): La situación de exposición se presenta varias veces durante la jornada laboral por tiempos cortos.
2 - Ocasional (EO): La situación de exposición se presenta alguna vez durante la jornada laboral y por un periodo de tiempo corto.
1 - Esporádica (EE): La situación de exposición se presenta de manera eventual.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" authorId="1" shapeId="0" xr:uid="{00000000-0006-0000-0100-000005000000}">
      <text>
        <r>
          <rPr>
            <sz val="12"/>
            <color indexed="81"/>
            <rFont val="Arial"/>
            <family val="2"/>
          </rPr>
          <t xml:space="preserve">NIVELES DE DEFICIENCIA ( ND)
NIVEL DE EXPOSICIÓN (NE)
ND 10 - NE  4 = MA-40
ND  6 -  NE  3 = MA-30
ND  2 -  NE  2 = A-20
ND 10-  NE  1 = A-10
ND  6 -  NE  4 = MA-24
ND  6-   NE  3= A-18
ND  6-   NE  2=A-12
ND  6-   NE  1=M-6
ND  2-   NE  4=M-8
ND  2 -  NE  3 = M-6
ND  2 -  NE  2 =B-4
ND  2 -   NE 1 = B-2 </t>
        </r>
      </text>
    </comment>
    <comment ref="R10" authorId="1" shapeId="0" xr:uid="{00000000-0006-0000-0100-000006000000}">
      <text>
        <r>
          <rPr>
            <sz val="12"/>
            <color indexed="81"/>
            <rFont val="Arial"/>
            <family val="2"/>
          </rPr>
          <t>Muy Alto (MA) Entre 40 y 24: Situación deficiente con exposición continua, o muy deficiente con exposición frecuente. Normalmente la materialización del riesgo ocurre con frecuencia.
Alto (A) Entre 20 y 10: Situación deficiente con exposición frecuente u ocasional, o bien situación muy deficiente con exposición ocasional o esporádica.  La materialización del Riesgo es posible que suceda varias veces en la vida laboral.
Medio (M) Entre 8 y 6: Situación deficiente con exposición esporádica, o bien situación mejorable con exposición continuada o frecuente.  Es posible que suceda el daño alguna vez.
Bajo (B) Entre 4 y 2:  Situación mejorable con exposición ocasional o esporádica, o situación sin anomalía destacable con cualquier nivel de exposición. No es esperable que se materialice el riesgo, aunque puede ser concebibl</t>
        </r>
        <r>
          <rPr>
            <sz val="12"/>
            <color indexed="81"/>
            <rFont val="Tahoma"/>
            <family val="2"/>
          </rPr>
          <t>e.</t>
        </r>
      </text>
    </comment>
    <comment ref="S10" authorId="1" shapeId="0" xr:uid="{00000000-0006-0000-0100-000007000000}">
      <text>
        <r>
          <rPr>
            <sz val="12"/>
            <color indexed="81"/>
            <rFont val="Arial"/>
            <family val="2"/>
          </rPr>
          <t>100 -  Mortal o Catastrófico (M)  Muerte (s)
60 - Muy grave (MG): Lesiones o enfermedades graves irreparables (Incapacidad permanente parcial o invalidez).
25 - Grave (G): Lesiones o enfermedades con incapacidad laboral temporal (ILT).
10 - Leve (L): Lesiones o enfermedades que no requieren incapacidad.</t>
        </r>
      </text>
    </comment>
    <comment ref="T10" authorId="1" shapeId="0" xr:uid="{00000000-0006-0000-0100-000008000000}">
      <text>
        <r>
          <rPr>
            <b/>
            <sz val="12"/>
            <color indexed="81"/>
            <rFont val="Arial"/>
            <family val="2"/>
          </rPr>
          <t>NIVEL DEL RIESGO:
I   4000-600: Situación crítica, Suspender actividades hasta que el riesgo esté bajo control. Intervención urgente.
II   500 – 150: Corregir y adoptar medidas de control de inmediato. Sin embargo, suspenda actividades si el nivel de riesgo está por encima o igual de 360.
III  120 – 40:  Mejorar si es posible. Sería conveniente justificar la intervención y su rentabilidad.
IV 20:  Mantener las medidas de control existentes, pero se deberían considerar soluciones o mejoras y se deben hacer comprobaciones periódicas para asegurar que el riesgo aún es aceptable.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U10" authorId="1" shapeId="0" xr:uid="{00000000-0006-0000-0100-000009000000}">
      <text>
        <r>
          <rPr>
            <sz val="12"/>
            <color indexed="81"/>
            <rFont val="Arial"/>
            <family val="2"/>
          </rPr>
          <t>I No aceptable
II No aceptable
III Aceptable
IV Aceptable</t>
        </r>
      </text>
    </comment>
    <comment ref="V10" authorId="1" shapeId="0" xr:uid="{00000000-0006-0000-0100-00000A000000}">
      <text>
        <r>
          <rPr>
            <sz val="12"/>
            <color indexed="81"/>
            <rFont val="Arial"/>
            <family val="2"/>
          </rPr>
          <t>I No aceptable
II No aceptable
III Aceptable
IV Aceptable</t>
        </r>
      </text>
    </comment>
    <comment ref="Z10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Eliminar total y definitivamente  un proceso, sustancia, procedimiento, instalación con lo cual el peligro desaparece. Por ejemplo: introducir dispositivos mecánicos de levantamiento para eliminar el peligro de manipulación manual.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Sustituir o modificar parcialmente un proceso, sustancia, procedimiento o instalación, con lo cual el peligro se minimiza o se cambia por uno de menor impacto reduciendo el potencial de daño. Por ejemplo: reducir la fuerza, el amperaje, la presión, la temperatura, sustituir un material por otro menos peligroso.</t>
        </r>
      </text>
    </comment>
    <comment ref="AB1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Implican el uso de tecnologías para limitar el contacto con la fuente del peligro o  la propagación del mismo, funcionan independientemente de las decisiones humanas. Por ejemplo: Instalar sistemas de ventilación, protección para las máquinas, enclavamiento, cerramiento acústico, etc.</t>
        </r>
      </text>
    </comment>
    <comment ref="AC10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Incluye la identificación y comunicación efectiva de los peligros, así como las advertencias necesarias para mejorar el nivel de alerta  y así evitar la materialización de los mismos, también se incluyen las iniciativas de la compañía mediante programas o medidas específicas para el seguimiento y/o administración de los controles necesarios. Por ejemplo: Señales de seguridad, instalación de alarmas, procedimientos de seguridad, inspecciones de los equipos, controles de acceso, capacitación del personal, permisos de trabajo y etiquetado.</t>
        </r>
      </text>
    </comment>
    <comment ref="AD10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Protección puntual en las personas. Por ejemplo: Gafas de seguridad, protección auditiva, máscaras faciales, arneses y eslingas de seguridad, respiradores, guantes, etc.</t>
        </r>
      </text>
    </comment>
  </commentList>
</comments>
</file>

<file path=xl/sharedStrings.xml><?xml version="1.0" encoding="utf-8"?>
<sst xmlns="http://schemas.openxmlformats.org/spreadsheetml/2006/main" count="2194" uniqueCount="580">
  <si>
    <t>MENÚ DE NAVEGACIÓN</t>
  </si>
  <si>
    <t>GESTIÓN DE PELIGROS EN LA UNIVERSIDAD DE CUNDINAMARCA</t>
  </si>
  <si>
    <t xml:space="preserve">  </t>
  </si>
  <si>
    <t>MACROPROCESO ESTRATÉGICO</t>
  </si>
  <si>
    <t>CÓDIGO: ESG-SST-r008</t>
  </si>
  <si>
    <t>PÁGINA: 1 de 6</t>
  </si>
  <si>
    <t>MACRO
PROCESO</t>
  </si>
  <si>
    <t>PROCESO</t>
  </si>
  <si>
    <t>ACTIVIDADES</t>
  </si>
  <si>
    <t>TAREAS</t>
  </si>
  <si>
    <t>TAREAS
RUTINARIA</t>
  </si>
  <si>
    <t>PELIGRO</t>
  </si>
  <si>
    <t>EFECTOS POSIBLES</t>
  </si>
  <si>
    <t>CONTROLES EXISTENTES</t>
  </si>
  <si>
    <t>EVALUACIÓN DEL RIESGO</t>
  </si>
  <si>
    <t>VALORACIÓN DEL RIESGO</t>
  </si>
  <si>
    <t>CRITERIOS PARA ESTABLECER CONTROLES</t>
  </si>
  <si>
    <t>MEDIDAS DE INTERVENCIÓN</t>
  </si>
  <si>
    <t>SI</t>
  </si>
  <si>
    <t>NO</t>
  </si>
  <si>
    <t>DESCRIPCIÓN</t>
  </si>
  <si>
    <t>CLASIFICACIÓN</t>
  </si>
  <si>
    <t xml:space="preserve">FUENTE </t>
  </si>
  <si>
    <t>MEDIO</t>
  </si>
  <si>
    <t>TRABAJADOR</t>
  </si>
  <si>
    <t>NIVEL DE DEFICIENCIA</t>
  </si>
  <si>
    <t>NIVEL DE EXPOSICIÓN</t>
  </si>
  <si>
    <t>NIVEL DE PROBABILIDAD (ND*NE)</t>
  </si>
  <si>
    <t>INTERPRETACIÓN NIVEL DE PROBABILIDAD</t>
  </si>
  <si>
    <t>NIVEL DE CONSECUENCIA</t>
  </si>
  <si>
    <t>NIVEL DE RIESGO (NR) E INTERVENCIÓN</t>
  </si>
  <si>
    <t>INTERPRETACIÓN DEL NR</t>
  </si>
  <si>
    <t>ACEPTABILIDAD DEL RIESGO</t>
  </si>
  <si>
    <t>No DE EXPUESTOS</t>
  </si>
  <si>
    <t>PEOR CONSECUENCIA</t>
  </si>
  <si>
    <t>EXISTENCIA DE REQUISITO LEGAL</t>
  </si>
  <si>
    <t>ELIMINACIÓN</t>
  </si>
  <si>
    <t>SUSTITUCIÓN</t>
  </si>
  <si>
    <t>CONTROLES DE INGENIERÍA</t>
  </si>
  <si>
    <t>CONTROLES ADMINISTRATIVOS, SEÑALIZACIÓN, ADVERTENCIA</t>
  </si>
  <si>
    <t>EQUIPOS / ELEMENTOS DE PROTECCIÓN PERSONAL</t>
  </si>
  <si>
    <t>APOYO</t>
  </si>
  <si>
    <t>X</t>
  </si>
  <si>
    <t xml:space="preserve"> GASTROENTERITIS, DOLOR ESTOMACAL, </t>
  </si>
  <si>
    <t>NO OBSERVADOS</t>
  </si>
  <si>
    <t>PARASITOSIS</t>
  </si>
  <si>
    <t>si</t>
  </si>
  <si>
    <t>NINGUNO</t>
  </si>
  <si>
    <t xml:space="preserve">DOLOR, TINITUS </t>
  </si>
  <si>
    <t xml:space="preserve">MANTENIMIENTO DE LAS HERRAMIENTAS </t>
  </si>
  <si>
    <t>LABOR EN ESPACIO AL AIRE LIBRE</t>
  </si>
  <si>
    <t>HIPOACUSIA</t>
  </si>
  <si>
    <t>LUMBALGIAS, HERNIAS</t>
  </si>
  <si>
    <t>ENROJECIMIENTO, ERITEMA</t>
  </si>
  <si>
    <t>QUEMADURAS</t>
  </si>
  <si>
    <t>USO DE EPP, MONOGAFAS ,  DELANTAL, GUANTES</t>
  </si>
  <si>
    <t xml:space="preserve">QUEMADURAS </t>
  </si>
  <si>
    <t>CAPACITACIÓN:  FRENTE AL USO  E IMPORTANCIA DE USO DE EPP, CONSECUENCIAS POSIBLES, RECONOCIMIENTO DE FICHAS TÉCNICAS DE LOS QUÍMICOS Y MEZCLAS DE LOS MISMOS, ALMACENAMIENTO, AUTOCUIDADO</t>
  </si>
  <si>
    <t>DOLOR LUMBAR, ESPASMOS MUSCULARES, VARICES, DOLOR EN MIEMBROS INFERIORES</t>
  </si>
  <si>
    <t xml:space="preserve"> HERNIA DISCAL</t>
  </si>
  <si>
    <t xml:space="preserve">DOLOR LUMBAR, ESPASMOS MUSCULARES,PROTUCIONES DISCALES   </t>
  </si>
  <si>
    <t>PAUSAS ACTIVAS, ROTACIÓN DE ACTIVIDADES</t>
  </si>
  <si>
    <t>MECÁNICO (ELEMENTOS O PARTES DE MÁQUINAS, HERRAMIENTAS, EQUIPOS, PIEZAS A TRABAJAR, MATERIALES PROYECTADOS SÓLIDOS O FLUIDOS)</t>
  </si>
  <si>
    <t>CONDICIONES DE SEGURIDAD</t>
  </si>
  <si>
    <t>GOLPES, HERIDAS, CORTES</t>
  </si>
  <si>
    <t>MANTENIMIENTO HERRAMIENTAS</t>
  </si>
  <si>
    <t>  UTILIZACIÓN  DE EPP, GUANTES, BOTAS  UNIFORME, MONOGAFAS, CARETAS</t>
  </si>
  <si>
    <t>AMPUTACIONES</t>
  </si>
  <si>
    <t>LOCATIVO (SISTEMAS Y MEDIOS DE ALMACENAMIENTO), SUPERFICIES DE TRABAJO (IRREGULARES, DESLIZANTES, CON DIFERENCIA DEL NIVEL), CONDICIONES DE ORDEN Y ASEO, (CAÍDAS DE OBJETO)</t>
  </si>
  <si>
    <t>UTILIZACIÓN DE CALZADO ANTIDESLIZANTE, ESTRATEGIA 9 S</t>
  </si>
  <si>
    <t>FRACTURAS</t>
  </si>
  <si>
    <t>PRECIPITACIONES
(Lluvias fuertes)</t>
  </si>
  <si>
    <t xml:space="preserve"> MUERTE</t>
  </si>
  <si>
    <t xml:space="preserve">VENDAVALES </t>
  </si>
  <si>
    <t>TRAUMAS SEVEROS  MUERTE</t>
  </si>
  <si>
    <t>SISMOS Y TERREMOTOS</t>
  </si>
  <si>
    <t>TRAUMAS SEVEROS Y MUERTE</t>
  </si>
  <si>
    <t>MUERTE</t>
  </si>
  <si>
    <t>BIENES  Y SERVICIOS</t>
  </si>
  <si>
    <t xml:space="preserve"> GASTROENTERITIS, DOLOR ESTOMACAL</t>
  </si>
  <si>
    <t>LÍQUIDOS (NIEBLAS Y ROCÍOS), GASES Y VAPORES</t>
  </si>
  <si>
    <t>BODEGA DE ALMACENAMIENTO, MATRIZ DE ALMACENAMIENTO DE SUSTANCIAS</t>
  </si>
  <si>
    <t xml:space="preserve"> ELEMENTOS DE PROTECCIÓN PERSONAL, GUANTES, MONOGAFAS, BOTAS DELANTAL UNIFORME, TAPABOCAS, CAPACITACIÓN FRENTE AL RIESGO</t>
  </si>
  <si>
    <t>II</t>
  </si>
  <si>
    <t>aceptable con control especifico</t>
  </si>
  <si>
    <t>CAPACITACIÓN: DE USO DE EPP, CONSECUENCIAS POSIBLES, RECONOCIMIENTO DE FICHAS TÉCNICAS DE LOS QUÍMICOS Y MEZCLAS DE LOS MISMOS</t>
  </si>
  <si>
    <t>III</t>
  </si>
  <si>
    <t>No Aplica</t>
  </si>
  <si>
    <t>Picaduras, Mordeduras ( ABEJAS)</t>
  </si>
  <si>
    <t>DOLOR,  ERITEMA</t>
  </si>
  <si>
    <t xml:space="preserve"> señalizado, encerrado alambre de púa, lona verde, uso ahumadores, verificación de equipos </t>
  </si>
  <si>
    <t>   Equipo protector para apicultura, capacitación  a los funcionarios  y  visitantes para el ingreso</t>
  </si>
  <si>
    <t>Anafilaxia</t>
  </si>
  <si>
    <t xml:space="preserve">
FATIGA VISUAL, DISMINUCIÓN DE RENDIMIENTO LABORAL, CEFALEAS</t>
  </si>
  <si>
    <t>ENFERMADA VISUAL</t>
  </si>
  <si>
    <t>NINGUNA</t>
  </si>
  <si>
    <t>ALERGIA</t>
  </si>
  <si>
    <t>PSICOSOCIAL</t>
  </si>
  <si>
    <t>NO OBSERVADO</t>
  </si>
  <si>
    <t>RENUNCIA</t>
  </si>
  <si>
    <t>CAPACITAR FRENTE   A MANEJO DE ESTRÉS, MANEJO DEL TIEMPO</t>
  </si>
  <si>
    <t>MANEJO  DE  COMPUTADORES</t>
  </si>
  <si>
    <t xml:space="preserve">LESIONES EN LA PIEL </t>
  </si>
  <si>
    <t>USO DE ESTABILIZADORES, TOMAS EN BUEN ESTADO</t>
  </si>
  <si>
    <t>ACCIDENTES DE TRÁNSITO</t>
  </si>
  <si>
    <t>LESIONES EN PIEL</t>
  </si>
  <si>
    <t>Moto con todos los papeles en regla</t>
  </si>
  <si>
    <t xml:space="preserve">Cuneta con licencia, casco </t>
  </si>
  <si>
    <t>VERIFICAR EL FUNCIONAMIENTO Y BUEN ESTADO DE LA MOTO</t>
  </si>
  <si>
    <t>MISIONAL</t>
  </si>
  <si>
    <t xml:space="preserve"> MATERIAL PARTICULADO.</t>
  </si>
  <si>
    <t xml:space="preserve">DESCONOCIMIENTO DE LOS PROCESOS RIESGO Y EFECTOS </t>
  </si>
  <si>
    <t xml:space="preserve"> CAPACITACIONES  EN SEGURIDAD Y SALUD EN EL TRABAJO</t>
  </si>
  <si>
    <t>ACCIDENTES DE TRABAJO</t>
  </si>
  <si>
    <t>Lesiones en la piel</t>
  </si>
  <si>
    <t xml:space="preserve"> inspección de las herramientas y mantenimiento de las mismas</t>
  </si>
  <si>
    <t>las tomas eléctricas se encuentran en buen estado</t>
  </si>
  <si>
    <t>Quemaduras</t>
  </si>
  <si>
    <t>MANEJO DE  BIODIGESTOR</t>
  </si>
  <si>
    <t xml:space="preserve">Fiebre, Tos, Disminución del olfato y del gusto, Escalofríos, Dolor de garganta, Dolores musculares, Dolor de cabeza, Debilidad en general, Diarrea. </t>
  </si>
  <si>
    <t>SUMINISTRO DE GEL Y TOALLAS PARA LIMPIEZA DEL PUESTO DE TRABAJO, PROTOCOLO DE BIOSEGURIDAD</t>
  </si>
  <si>
    <t xml:space="preserve">MUERTE </t>
  </si>
  <si>
    <t>Código Serie Documental (Ver Tabla de Retención Documental)</t>
  </si>
  <si>
    <t>Diagonal 18 No. 20-29 Fusagasugá – Cundinamarca</t>
  </si>
  <si>
    <t>Teléfono (091) 8281483 Línea Gratuita 018000180414</t>
  </si>
  <si>
    <r>
      <t xml:space="preserve">www.ucundinamarca.edu.co </t>
    </r>
    <r>
      <rPr>
        <sz val="8"/>
        <color indexed="8"/>
        <rFont val="Arial"/>
        <family val="2"/>
      </rPr>
      <t xml:space="preserve">E-mail: </t>
    </r>
    <r>
      <rPr>
        <sz val="8"/>
        <color indexed="12"/>
        <rFont val="Arial"/>
        <family val="2"/>
      </rPr>
      <t>info@ucundinamarca.edu.co</t>
    </r>
  </si>
  <si>
    <t>NIT: 890.680.062-2</t>
  </si>
  <si>
    <t>Documento controlado por el Sistema de Gestión de la Calidad</t>
  </si>
  <si>
    <t>Asegúrese que corresponde a la última versión consultando el Portal Institucional</t>
  </si>
  <si>
    <t>PÁGINA: 2 de 6</t>
  </si>
  <si>
    <t>Determinación del nivel de deficiencia</t>
  </si>
  <si>
    <t>Nivel de deficiencia</t>
  </si>
  <si>
    <t>Valor de</t>
  </si>
  <si>
    <t>Significado</t>
  </si>
  <si>
    <t>ND</t>
  </si>
  <si>
    <t>Niveles de probabilidad</t>
  </si>
  <si>
    <t>Nivel de exposición (NE)</t>
  </si>
  <si>
    <t>Muy Alto (MA)</t>
  </si>
  <si>
    <t>Se  ha(n)  detectado  peligro(s)  que  determina(n)  como  posible  la  generación  de incidentes o consecuencias muy significativas, o la eficacia del conjunto de medidas preventivas existentes respecto al riesgo es nula o no existe, o ambos.</t>
  </si>
  <si>
    <t>Alto (A)</t>
  </si>
  <si>
    <t>Se ha(n) detectado algún(os) peligro(s) que pueden dar lugar a consecuencias significativa(s), o la eficacia del conjunto de medidas preventivas existentes es baja, o ambos.</t>
  </si>
  <si>
    <t>MA - 40</t>
  </si>
  <si>
    <t>MA - 30</t>
  </si>
  <si>
    <t>A - 20</t>
  </si>
  <si>
    <t>A - 10</t>
  </si>
  <si>
    <t>Medio (M)</t>
  </si>
  <si>
    <t>Se han detectado peligros que pueden dar lugar a consecuencias poco significativas o  de  menor  importancia,  o  la  eficacia  del  conjunto  de  medidas  preventivas existentes es moderada, o ambos.</t>
  </si>
  <si>
    <t>(ND)</t>
  </si>
  <si>
    <t>MA - 24</t>
  </si>
  <si>
    <t>A - 18</t>
  </si>
  <si>
    <t>A - 12</t>
  </si>
  <si>
    <t>M - 6</t>
  </si>
  <si>
    <t>Bajo (B)</t>
  </si>
  <si>
    <t>No se</t>
  </si>
  <si>
    <t>No se ha detectado consecuencia alguna, o la eficacia del conjunto de medidas preventivas existentes es alta, o ambos. El riesgo está controlado. Estos peligros se clasifican directamente en el nivel de riesgo y de intervención cuatro (IV) Véase la Tabla 8.</t>
  </si>
  <si>
    <t>M - 8</t>
  </si>
  <si>
    <t>B - 4</t>
  </si>
  <si>
    <t>B - 2</t>
  </si>
  <si>
    <t>Asigna Valor</t>
  </si>
  <si>
    <t>Determinación del nivel de exposición</t>
  </si>
  <si>
    <t>Determinación del nivel de riesgo</t>
  </si>
  <si>
    <t>Nivel de Exposición</t>
  </si>
  <si>
    <t>Valor de NE</t>
  </si>
  <si>
    <t>Nivel de Riesgo</t>
  </si>
  <si>
    <t>Nivel de Probabilidad (NP)</t>
  </si>
  <si>
    <t>Continua (EC)</t>
  </si>
  <si>
    <t>La situación de exposición se presenta sin interrupción o varias veces con tiempo prolongado durante la jornada laboral.</t>
  </si>
  <si>
    <t>NR = NP x NC</t>
  </si>
  <si>
    <t>40 - 24</t>
  </si>
  <si>
    <t>Frecuente (EF)</t>
  </si>
  <si>
    <t>La situación de exposición se presenta varias veces durante la jornada laboral por tiempos cortos.</t>
  </si>
  <si>
    <t>Nivel de Consecuencia (NC)</t>
  </si>
  <si>
    <t>I</t>
  </si>
  <si>
    <t>Ocasional (EO)</t>
  </si>
  <si>
    <t>La situación de exposición se presenta alguna vez durante la jornada laboral y por un periodo de tiempo corto.</t>
  </si>
  <si>
    <t>4000 - 2400</t>
  </si>
  <si>
    <t>2000 - 1200</t>
  </si>
  <si>
    <t>800 - 600</t>
  </si>
  <si>
    <t>400 - 200</t>
  </si>
  <si>
    <t>Esporádica (EE)</t>
  </si>
  <si>
    <t>La situación de exposición se presenta de manera eventual.</t>
  </si>
  <si>
    <t>II        200</t>
  </si>
  <si>
    <t>Nivel de Probabilidad</t>
  </si>
  <si>
    <t>2400 - 1440</t>
  </si>
  <si>
    <t>1200 - 600</t>
  </si>
  <si>
    <t>480 - 360</t>
  </si>
  <si>
    <t>120       III</t>
  </si>
  <si>
    <t>Valor de NP</t>
  </si>
  <si>
    <t>Entre 40 y 24</t>
  </si>
  <si>
    <t>Situación deficiente con exposición continua, o muy deficiente con exposición frecuente. Normalmente la materialización del riesgo ocurre con frecuencia.</t>
  </si>
  <si>
    <t>1000 - 600</t>
  </si>
  <si>
    <t>500 - 250</t>
  </si>
  <si>
    <t>200 - 150</t>
  </si>
  <si>
    <t>100 - 50</t>
  </si>
  <si>
    <t>Entre 20 y 10</t>
  </si>
  <si>
    <t>Situación deficiente con exposición frecuente u ocasional, o bien situación muy deficiente con exposición ocasional o esporádica. La materialización del riesgo es posible que suceda varias veces en la vida laboral.</t>
  </si>
  <si>
    <t>III        40</t>
  </si>
  <si>
    <t>Entre 8 y 6</t>
  </si>
  <si>
    <t>Situación deficiente con exposición esporádica, o bien situación mejorable con exposición continuada o frecuente. Es posible que suceda el daño alguna vez.</t>
  </si>
  <si>
    <t>Entre 4 y 2</t>
  </si>
  <si>
    <t>Situación mejorable con exposición ocasional o esporádica, o situación sin anomalía destacable con cualquier nivel de exposición. No es esperable que se materialice el riesgo, aunque puede ser concebible.</t>
  </si>
  <si>
    <t>III       100</t>
  </si>
  <si>
    <t>80 - 60</t>
  </si>
  <si>
    <t>IV       20</t>
  </si>
  <si>
    <t>Determinación del nivel de consecuencias</t>
  </si>
  <si>
    <t>Aceptabilidad del riesgo</t>
  </si>
  <si>
    <t>Nivel de</t>
  </si>
  <si>
    <t>NC</t>
  </si>
  <si>
    <t>Consecuencias</t>
  </si>
  <si>
    <t>Daños personales</t>
  </si>
  <si>
    <t>No Aceptable</t>
  </si>
  <si>
    <t>Mortal o Catastrófico (M)</t>
  </si>
  <si>
    <t>Muerte(s).</t>
  </si>
  <si>
    <t>Aceptable con control específico</t>
  </si>
  <si>
    <t>Muy grave (MG)</t>
  </si>
  <si>
    <t>Lesiones o enfermedades graves irreparables (Incapacidad permanente parcial o invalidez).</t>
  </si>
  <si>
    <t>Mejorable</t>
  </si>
  <si>
    <t>Grave (G)</t>
  </si>
  <si>
    <t>Lesiones o enfermedades con incapacidad laboral temporal (ILT).</t>
  </si>
  <si>
    <t>IV</t>
  </si>
  <si>
    <t>Aceptable</t>
  </si>
  <si>
    <t>Leve (L)</t>
  </si>
  <si>
    <t>Lesiones o enfermedades que no requieren incapacidad.</t>
  </si>
  <si>
    <t>significado del nivel de Riesgos</t>
  </si>
  <si>
    <t>Nivel de riesgo</t>
  </si>
  <si>
    <t>Valor de NR</t>
  </si>
  <si>
    <t>4 000 - 600</t>
  </si>
  <si>
    <t>Situación crítica. Suspender actividades hasta que el riesgo esté bajo control. Intervención urgente.</t>
  </si>
  <si>
    <t>500 - 150</t>
  </si>
  <si>
    <t>Corregir y adoptar medidas de control de inmediato. Sin embargo, suspenda actividades si el nivel de riesgo está por encima o igual de 360.</t>
  </si>
  <si>
    <t>120 - 40</t>
  </si>
  <si>
    <t>Mejorar si es posible. Sería conveniente justificar la intervención y su rentabilidad.</t>
  </si>
  <si>
    <t>Mantener las medidas de control existentes, pero se deberían considerar soluciones o mejoras y se deben hacer comprobaciones periódicas para asegurar que el riesgo aún es aceptable.</t>
  </si>
  <si>
    <t>ANEXO 2 TABLA DE PELIGROS</t>
  </si>
  <si>
    <t>PÁGINA: 3 de 6</t>
  </si>
  <si>
    <t>Biológico</t>
  </si>
  <si>
    <t>Físico</t>
  </si>
  <si>
    <t>Químico</t>
  </si>
  <si>
    <t>Psicosocial</t>
  </si>
  <si>
    <t>Biomecánicos</t>
  </si>
  <si>
    <t>Condiciones de seguridad</t>
  </si>
  <si>
    <t>Fenómenos</t>
  </si>
  <si>
    <t>naturales*</t>
  </si>
  <si>
    <t>Ruido (de</t>
  </si>
  <si>
    <t>Polvos orgánicos</t>
  </si>
  <si>
    <t>Gestión organizacional (estilo de mando, pago,</t>
  </si>
  <si>
    <t>Postura (prolongada</t>
  </si>
  <si>
    <t>Mecánico (elementos o partes  de máquinas,  herramientas, equipos, piezas a trabajar, materiales</t>
  </si>
  <si>
    <t>Sismo</t>
  </si>
  <si>
    <t>Virus</t>
  </si>
  <si>
    <t>impacto, intermitente,</t>
  </si>
  <si>
    <t>inorgánicos</t>
  </si>
  <si>
    <t>contratación, participación, inducción y capacitación, bienestar social, evaluación del desempeño, manejo de cambios).</t>
  </si>
  <si>
    <t>mantenida,  forzada, anti gravitacional)</t>
  </si>
  <si>
    <t>proyectados sólidos o fluidos)</t>
  </si>
  <si>
    <t>continuo)</t>
  </si>
  <si>
    <t>Iluminación (luz</t>
  </si>
  <si>
    <t>Fibras</t>
  </si>
  <si>
    <t>Características   de   la   organización   del trabajo (comunicación, tecnología, organización del trabajo, demandas cualitativas y cuantitativas de la labor).</t>
  </si>
  <si>
    <t>Esfuerzo</t>
  </si>
  <si>
    <t>Eléctrico  (alta   y   baja  tensión,</t>
  </si>
  <si>
    <t>Terremoto</t>
  </si>
  <si>
    <t>Bacterias</t>
  </si>
  <si>
    <t>visible por exceso o deficiencia)</t>
  </si>
  <si>
    <t>estática)</t>
  </si>
  <si>
    <t>Vibración   (cuerpo</t>
  </si>
  <si>
    <t>Líquidos (nieblas y rocíos)</t>
  </si>
  <si>
    <t>Características del grupo social de trabajo</t>
  </si>
  <si>
    <t>Movimiento</t>
  </si>
  <si>
    <t>Locativo (sistemas y medios de</t>
  </si>
  <si>
    <t>Vendaval</t>
  </si>
  <si>
    <t>entero,  segmentaria)</t>
  </si>
  <si>
    <t>(relaciones, cohesión, calidad de interacciones, trabajo en equipo).</t>
  </si>
  <si>
    <t>repetitivo</t>
  </si>
  <si>
    <t>almacenamiento), superficies de trabajo  (irregulares,  deslizantes,</t>
  </si>
  <si>
    <t>Hongos</t>
  </si>
  <si>
    <t>con diferencia del nivel), condiciones de orden y aseo, (caídas de objeto)</t>
  </si>
  <si>
    <t>Temperaturas</t>
  </si>
  <si>
    <t>Gases y vapores</t>
  </si>
  <si>
    <t>Condiciones  de  la  tarea  (carga  mental,</t>
  </si>
  <si>
    <t>Manipulación</t>
  </si>
  <si>
    <t>Tecnológico (explosión, fuga,</t>
  </si>
  <si>
    <t>Inundación</t>
  </si>
  <si>
    <t>Ricketsias</t>
  </si>
  <si>
    <t>extremas  (calor  y frío)</t>
  </si>
  <si>
    <t>contenido de    la tarea, demandas emocionales, sistemas de control,</t>
  </si>
  <si>
    <t>manual de cargas</t>
  </si>
  <si>
    <t>derrame, incendio)</t>
  </si>
  <si>
    <t>Definición de roles, monotonía, etc).</t>
  </si>
  <si>
    <t>Presión</t>
  </si>
  <si>
    <t>Humos    metálicos,</t>
  </si>
  <si>
    <t>Interface  persona  -  tarea  (conocimientos,</t>
  </si>
  <si>
    <t>Accidentes de tránsito</t>
  </si>
  <si>
    <t>Derrumbe</t>
  </si>
  <si>
    <t>atmosférica</t>
  </si>
  <si>
    <t>no metálicos</t>
  </si>
  <si>
    <t>habilidades en relación con la demanda de la tarea, iniciativa, autonomía y reconocimiento,</t>
  </si>
  <si>
    <t>Parásitos</t>
  </si>
  <si>
    <t>(normal y ajustada)</t>
  </si>
  <si>
    <t>identificación de la persona con la tarea y la organización).</t>
  </si>
  <si>
    <t>Radiaciones</t>
  </si>
  <si>
    <t>Material particulado</t>
  </si>
  <si>
    <t>Jornada de trabajo (pausas, trabajo nocturno,</t>
  </si>
  <si>
    <t>Públicos (robos, atracos, asaltos,</t>
  </si>
  <si>
    <t>Precipitaciones,</t>
  </si>
  <si>
    <t>Picaduras</t>
  </si>
  <si>
    <t>ionizantes   (rayos x,  gama,  beta  y alfa)</t>
  </si>
  <si>
    <t>rotación, horas extras, descansos)</t>
  </si>
  <si>
    <t>atentados, de  orden  público, etc.)</t>
  </si>
  <si>
    <t>(lluvias, granizadas, heladas)</t>
  </si>
  <si>
    <t>Radiaciones no</t>
  </si>
  <si>
    <t>Trabajo en alturas</t>
  </si>
  <si>
    <t>ionizantes    (láser, ultravioleta, infrarroja, radiofrecuencia, microondas)</t>
  </si>
  <si>
    <t>Mordeduras</t>
  </si>
  <si>
    <t>Fluidos o</t>
  </si>
  <si>
    <t>Espacios confinados</t>
  </si>
  <si>
    <t>excrementos</t>
  </si>
  <si>
    <t>* Tener en cuenta únicamente los peligros de fenómenos naturales que afectan la seguridad y bienestar de las personas en el desarrollo de una actividad. En el</t>
  </si>
  <si>
    <t>Plan de emergencia de cada empresa, se considerarán todos los fenómenos naturales que pudieran afectarla.</t>
  </si>
  <si>
    <t>PÁGINA: 4 de 6</t>
  </si>
  <si>
    <t xml:space="preserve">DETERMINACIÓN DE CUALITATIVA DEL NIVEL DE DEFICIENCIA DE LOS PELIGROS HIGIÉNICOS
GTC 45 - Actualización
</t>
  </si>
  <si>
    <t>No se asigna Valor</t>
  </si>
  <si>
    <t>Iluminación</t>
  </si>
  <si>
    <t>Muy Alto</t>
  </si>
  <si>
    <t>Ausencia de luz natural o artificial</t>
  </si>
  <si>
    <t>Alto</t>
  </si>
  <si>
    <t>Deficiencia de luz natural con sombras evidentes y dificultad para leer</t>
  </si>
  <si>
    <t>Medio</t>
  </si>
  <si>
    <t>Percepción de algunas sombras al ejecutar una actividad – escribir</t>
  </si>
  <si>
    <t>Bajo</t>
  </si>
  <si>
    <t>Ausencia de sombras</t>
  </si>
  <si>
    <t>Ruido</t>
  </si>
  <si>
    <t>No escuchar una conversación a tono normal o a una distancia menos de 50 cm</t>
  </si>
  <si>
    <t>Escuchar la Conversación a una distancia de 1 m en tono normal</t>
  </si>
  <si>
    <t>Escuchar la conversación a una distancia de 2 m en tono normal</t>
  </si>
  <si>
    <t>No hay dificultad para escuchar una conversación a tono normal a mas de 2 m</t>
  </si>
  <si>
    <t>Radiaciones Ionizantes</t>
  </si>
  <si>
    <t>Exposición frecuente (una o más veces por jornada o turno)</t>
  </si>
  <si>
    <t>Exposición regular (una o más veces en la semana)</t>
  </si>
  <si>
    <t>Ocasionalmente y/o vecindad</t>
  </si>
  <si>
    <t>Rara vez, casi nunca sucede la exposición</t>
  </si>
  <si>
    <t>Radiaciones No Ionizantes</t>
  </si>
  <si>
    <t>Ocho horas (8) o más de exposición por jornada de turno</t>
  </si>
  <si>
    <t>Entre seis (6) y ocho (8) horas por jornada o turno</t>
  </si>
  <si>
    <t>Entre dos (2) y seis (6) horas por jornada o turno</t>
  </si>
  <si>
    <t>Menos de dos (2) horas por jornada o turno</t>
  </si>
  <si>
    <t>Temperaturas extremas</t>
  </si>
  <si>
    <t>Percepción subjetiva de calor o frio en forma inmediata</t>
  </si>
  <si>
    <t>Percepción subjetiva de calor o frio luego de permanecer 5 min en el sitio</t>
  </si>
  <si>
    <t>Percepción de algún disconfort con la temperatura luego de permanecer 15 min en el área</t>
  </si>
  <si>
    <t>Sensación de confort térmico</t>
  </si>
  <si>
    <t>Vibraciones</t>
  </si>
  <si>
    <t>Percibir notoriamente vibraciones en el puesto de trabajo</t>
  </si>
  <si>
    <t>Percibir sensiblemente vibraciones en el puesto de trabajo</t>
  </si>
  <si>
    <t>Percibir moderadamente vibraciones en el puesto de trabajo</t>
  </si>
  <si>
    <t>Existencia de vibraciones que no son percibidas</t>
  </si>
  <si>
    <t>Agentes Biológicos (Virus, Bacterias, Hongos y otros)</t>
  </si>
  <si>
    <t>Provocan una enfermedad grave y constituye un serio peligro para los trabajadores, su riesgo de propagación es elevado y no se conoce tratamiento eficaz en la actualidad.</t>
  </si>
  <si>
    <t xml:space="preserve">Pueden provocar una enfermedad grave y constituir un serio peligro para los trabajadores. Su riesgo de propagación es probable y generalmente existe tratamiento eficaz. </t>
  </si>
  <si>
    <t>Pueden causar una enfermedad y constituir un peligro para los trabajadores, su riesgo de propagación es poco probable y generalmente existe tratamiento eficaz.</t>
  </si>
  <si>
    <t>Poco probable que cause una enfermedad. No hay riesgo de propagación y no se necesita tratamiento.</t>
  </si>
  <si>
    <t>Biomecánico – Postura</t>
  </si>
  <si>
    <t>Posturas con un riesgo extremo de lesión musculo esquelética. Deben tomarse medidas correctivas inmediatamente.</t>
  </si>
  <si>
    <t>Posturas de trabajo con riesgo probable de lesión, se deben modificar las condiciones de trabajo como sea posible.</t>
  </si>
  <si>
    <t>Posturas con riesgo moderado de lesión musculoesqueletica sobre las que se precisa una modificación aunque no inmediata.</t>
  </si>
  <si>
    <t>Posturas que se consideran normales, sin riesgo de lesiones musculo esqueléticas y en las que no es necesario ninguna acción.</t>
  </si>
  <si>
    <t>Biomecánico – Movimientos Repetitivos</t>
  </si>
  <si>
    <t xml:space="preserve">Actividad que exige movimientos rápidos y continuos de los miembros superiores, a un ritmo difícil de mantener (ciclos de trabajo menores  a 30 s ó 1 min, o concentración de movimientos que utiliza pocos músculos durante mas del 50%  del tiempo de trabajo. </t>
  </si>
  <si>
    <r>
      <t xml:space="preserve">Actividad que exige movimientos rápidos y continuos de los miembros superiores con la posibilidad de realizar pausas ocasionales (ciclos de trabajo menores a 30 </t>
    </r>
    <r>
      <rPr>
        <sz val="12"/>
        <rFont val="Arial"/>
        <family val="2"/>
      </rPr>
      <t>seg</t>
    </r>
    <r>
      <rPr>
        <sz val="11"/>
        <rFont val="Arial"/>
        <family val="2"/>
      </rPr>
      <t>. ó 1 min, o concentración de movimientos que utiliza pocos músculos mas del 50% del tiempo de trabajo.</t>
    </r>
  </si>
  <si>
    <t xml:space="preserve">Actividad que exige movimientos lentos y continuos de los miembros superiores, con la posibilidad de realizar pausas cortas. </t>
  </si>
  <si>
    <t>Actividad que involucra cualquier segmento corporal con exposición inferior al 50% del tiempo de trabajo, en el cual hay pausas programadas.</t>
  </si>
  <si>
    <t>Biomecánico – Esfuerzo</t>
  </si>
  <si>
    <t xml:space="preserve">Actividad intensa en donde el esfuerzo es visible en la expresión facial del trabajador y/o la contracción muscular es visible. </t>
  </si>
  <si>
    <t>Actividad pesada con resistencia</t>
  </si>
  <si>
    <t>Actividad con esfuerzo moderado</t>
  </si>
  <si>
    <t>No hay esfuerzo aparente, ni resistencia y existe libertad de movimientos.</t>
  </si>
  <si>
    <t>Biomecánico- Manipulación manual de cargas</t>
  </si>
  <si>
    <t>Manipulación manual de las cargas con un riesgo extremo de lesión musculo esquelética. Deben tomarse las medidas correctivas inmediatamente.</t>
  </si>
  <si>
    <t>Manipulación manual de cargas con riesgo significativo de lesión. Se deben modificar las condiciones del trabajo tan pronto como sea posible.</t>
  </si>
  <si>
    <t>Manipulación manual de cargas con riesgo moderado de lesión musculo esquelética sobre las que se precisa una modificación, aunque no inmediata.</t>
  </si>
  <si>
    <t>Manipulación manual de cargas con riesgo leve de lesiones musculo esqueléticas, puede ser necesaria alguna acción.</t>
  </si>
  <si>
    <t>Psicosociales</t>
  </si>
  <si>
    <t>Polvos y Humos</t>
  </si>
  <si>
    <t>Evidencia de material particulado depositado sobre una superficie previamente limpia al cabo de 5 min.</t>
  </si>
  <si>
    <t>Evidencia de material particulado depositado sobre una superficie previamente limpia al cabo de más de 5 min.</t>
  </si>
  <si>
    <t>Percepción subjetiva de emisión de polvo sin depósito sobre superficies pero si evidenciadle en luces, ventanas, rayos solares etc.</t>
  </si>
  <si>
    <t>Presencia de fuentes de emisión de polvos sin la percepción anterior</t>
  </si>
  <si>
    <t>Gases y Vapores</t>
  </si>
  <si>
    <t>Presencia de gases y/o vapores en espacios cerrados, se requiere protección respiratoria que suministre aire.</t>
  </si>
  <si>
    <t>Presencia de gases y/o vapores fuertes en espacios abiertos, se requiere protección respiratoria que purifique el aire.</t>
  </si>
  <si>
    <t>Presencia de gases y/o vapores suaves en espacios abiertos, se requiere protección respiratoria que purifique el aire.</t>
  </si>
  <si>
    <t xml:space="preserve">Percepción de olor suave, no requiere protección respiratoria. </t>
  </si>
  <si>
    <t>Manipulación de Productos químicos Líquidos - Sólidos</t>
  </si>
  <si>
    <t xml:space="preserve">Manipulación permanente (varias veces en la jornada o turno)de productos químicos que contenga como nivel de riesgos a la salud 4 según NFPA 704, </t>
  </si>
  <si>
    <t xml:space="preserve">Manipulación una vez por jornada o turno de productos químicos que contenga como nivel de riesgos a la salud 4 según NFPA 704, </t>
  </si>
  <si>
    <t xml:space="preserve">Manipulación ocasional de productos químicos que contenga como nivel de riesgos a la salud 2 según NFPA 704, </t>
  </si>
  <si>
    <t>Manipulación ocasional de productos químicos que contenga como nivel de riesgos a la salud 1 según NFPA 704,</t>
  </si>
  <si>
    <t xml:space="preserve">CONTROL DE CAMBIOS </t>
  </si>
  <si>
    <t>FECHA</t>
  </si>
  <si>
    <t>DESCRIPCIÓN DE LA ACTUALIZACIÓN</t>
  </si>
  <si>
    <t>RESPONSABLE</t>
  </si>
  <si>
    <t>CARGO</t>
  </si>
  <si>
    <t xml:space="preserve">Emision del documento </t>
  </si>
  <si>
    <t>Responsable de SST</t>
  </si>
  <si>
    <t xml:space="preserve">Directora de Talento humano </t>
  </si>
  <si>
    <t xml:space="preserve">Actualizacion según requisitos legales </t>
  </si>
  <si>
    <t xml:space="preserve">Actualizacion del formato
Inclusion de riesgos quimico </t>
  </si>
  <si>
    <t>3 F</t>
  </si>
  <si>
    <t xml:space="preserve">SERVICIOS GENERALES (UNA VEZ POR SEMANA </t>
  </si>
  <si>
    <t>PROFESIONAL II</t>
  </si>
  <si>
    <t>1 F</t>
  </si>
  <si>
    <t xml:space="preserve">GESTORES DEL CONOCIMIENTO DE TIEMPO COMPLETO , PLANTA, CATEDRA </t>
  </si>
  <si>
    <t>15 F</t>
  </si>
  <si>
    <t xml:space="preserve">USUARIOS Y VISITANTES </t>
  </si>
  <si>
    <t xml:space="preserve">5 F </t>
  </si>
  <si>
    <t>5F</t>
  </si>
  <si>
    <t xml:space="preserve">278F </t>
  </si>
  <si>
    <t>inclusion de procesos en la matriz y actualizacion de funcionarios</t>
  </si>
  <si>
    <t>GESTOR SST</t>
  </si>
  <si>
    <t>ELIANA PATRICIA PARRA</t>
  </si>
  <si>
    <t xml:space="preserve">EXPOSICIÓN A JABÓN Y ALCOHOL GLICERINADO </t>
  </si>
  <si>
    <t>QUÍMICO</t>
  </si>
  <si>
    <t xml:space="preserve"> ALERGIAS, RESEQUEDAD EN LAS MANOS</t>
  </si>
  <si>
    <t>ROTULACIÓN DE LA SUSTANCIA, SE CUENTA  DISPONIBLE  LA  HOJA DE SEGURIDAD DE LAS SUSTANCIAS</t>
  </si>
  <si>
    <t>CAPACITACIÓN FRENTE  A HOJAS DE SEGURIDAD</t>
  </si>
  <si>
    <t>ALTO</t>
  </si>
  <si>
    <t>DERMATITIS</t>
  </si>
  <si>
    <t>CAPACITACIÓN Y O SENSIBILIZACIÓN  FRENTE AL RIESGO Y HOJAS DE SEGURIDAD</t>
  </si>
  <si>
    <t>TODAS LAS TAREAS QUE SE DESARROLLAN EN LA UNIDAD AGROAMBIENTAL</t>
  </si>
  <si>
    <t>20F</t>
  </si>
  <si>
    <t>ANSIEDAD, BAJA AUTOESTIMA</t>
  </si>
  <si>
    <t>CAPACITACIONES FRENTE A RIESGO PSICOSOCIAL</t>
  </si>
  <si>
    <t>BAJO</t>
  </si>
  <si>
    <t>DEPRESIÓN</t>
  </si>
  <si>
    <t xml:space="preserve"> SI</t>
  </si>
  <si>
    <t xml:space="preserve">TODAS LAS TAREAS QUE SE DESARROLLAN EN LA UNIDAD AGROAMBIENTAL USUARIOS Y VISITANTES </t>
  </si>
  <si>
    <t>287F</t>
  </si>
  <si>
    <t xml:space="preserve"> TODAS LAS TAREAS DERIVADAS DE CADA UNOS DE LOS CARGOS  DE LOS FUNCIONARIOS, USUARIOS Y VISITANTES</t>
  </si>
  <si>
    <t>TODAS LAS ACTIVIDADES  INCLUIDOS USUARIOS Y VISITANTES</t>
  </si>
  <si>
    <t>PROCESO GESTIÓN SISTEMAS INTEGRADOS - SEGURIDAD Y SALUD EN EL TRABAJO</t>
  </si>
  <si>
    <t>VERSIÓN: 5</t>
  </si>
  <si>
    <t>MATRIZ DE IDENTIFICACIÓN Y CONTROL DE PELIGROS</t>
  </si>
  <si>
    <t>VIGENCIA: 2024-11-01</t>
  </si>
  <si>
    <t>Centro de trabajo:</t>
  </si>
  <si>
    <t>Diagonal 18 No. 20-29 Fusagasugá – Cundinamarca                                                                                                   
  Teléfono (601) 8281483 Línea Gratuita 018000180414                                                                                                                              
www.ucundinamarca.edu.co   E-mail: info@ucundinamarca.edu.co 
    NIT: 890.680.062-2</t>
  </si>
  <si>
    <t>Documento controlado por el Sistema de Gestión de la Calidad
Asegúrese que corresponde a la última versión consultando el Portal Institucional</t>
  </si>
  <si>
    <t>Sede Fusagasugá</t>
  </si>
  <si>
    <t>Seccional Ubaté</t>
  </si>
  <si>
    <t>Seccional Girardot</t>
  </si>
  <si>
    <t>Extensión Soacha</t>
  </si>
  <si>
    <t>Extensión Chía</t>
  </si>
  <si>
    <t>Extensión Facatativá</t>
  </si>
  <si>
    <t>Extensión Zipaquirá</t>
  </si>
  <si>
    <t>Unidad Agroambiental El Tíbar</t>
  </si>
  <si>
    <t>Unidad Agroambiental La Esperanza</t>
  </si>
  <si>
    <t>Unidad Agroambiental El Vergel</t>
  </si>
  <si>
    <t>Oficina Bogotá</t>
  </si>
  <si>
    <t>CAD</t>
  </si>
  <si>
    <t>APOYO ACADÉMICO</t>
  </si>
  <si>
    <t xml:space="preserve">UNIDAD AGROAMBIENTAL EL TÍBAR </t>
  </si>
  <si>
    <t xml:space="preserve">TÉCNICO                                                                                 ( MANTENIMIENTO) </t>
  </si>
  <si>
    <t xml:space="preserve"> limpieza diaria tanto de corral como de los comedores y bebederos de  la explotación de gallina feliz , ordeño y manejo del hato , del horro y de ovinos administración diaria de concentrados y agua a los bovinos y ovino s, limpieza / lavado de los tanques bebederos de los bovinos , cada 2 o 3 días , según recomendación del administrador de la granja . manejo de bovinos en los  potreros y su consecuente esparcimiento de las heces de  acuerdo a recomendación del administrador de la granja , administración de concentrado y agua según indicaciones del administrador de la granja , pesaje semanal de cerdos , conejos, cuyes y pollos de engorde si los hubiere, limpieza del corral de los ovinos cada ocho días, manejo de la compostera y el lombricultivo, fertilización de potreros de acuerdo a las indicaciones técnicas del comité de granja , siembra de terrenos y mantenimiento de los mismos así como la recolección y clasificación del producto , abonamiento y fumigación de potreros y, mantenimiento  de cercas perimetrales , asistencia a practicas en general que realicen los docentes en la grúa ( ejemplo : descolmille , desole y castración de cerdos , manejo de bovinos y de ovinos, entre otros) , que requiera el apoyo de operarios , realizar labores de acero a para explotaciones pecuarias , incluyendo barres  instalaciones , quitar telarañas , lavar con agua y jabón espacios que lo requieran , arreglo y mantenimiento de cervas vivas , mantenimiento de las huertas de docencia manejo de equipos de uso agropecuarios,apliacion de agroquimicos,control de maleza, manual y mecánico, cargue y descargue de insumos agropecuarios, Reparación y mantenimiento de infraestructura, </t>
  </si>
  <si>
    <t>EXPOSICIÓN A  HONGOS, BACTERIAS   FLUIDOS Y EXCREMENTOS</t>
  </si>
  <si>
    <t>BIOLÓGICO</t>
  </si>
  <si>
    <t>LIMPIEZA Y DESINFECCIÓN CONTROL PERIÓDICO DE LOS BAÑOS 
CULTURA DE LAVADO DE MANOS</t>
  </si>
  <si>
    <t xml:space="preserve"> USO DE ELEMENTO DE PROTECCIÓN (EPP) TAPABOCAS, GUANTES (CUANDO LA ACTIVIDAD LO REQUIERA)
SEÑALIZACIÓN DE LAVADO DE MANOS 
SENSIBILIZACIONES DE AUTOCUIDADO Y CAMPAÑAS 
EVALUACIONES MÉDICAS PERIÓDICAS
 PROGRAMAS DE PROMOCIÓN Y DETECCIÓN  
 INSPECCIONES PERIÓDICAS.</t>
  </si>
  <si>
    <t xml:space="preserve">BRINDAR CAPACITACIÓN EN RIESGO BIOLÓGICO,  EN  ESTILOS DE VIDA SALUDABLE    EN FOCADO EN LAVADO DE MANOS E HIGIENE PERSONAL  Y PREVENCIÓN DE ENFERMEDADES VIRALES Y CONTAGIOSAS. </t>
  </si>
  <si>
    <t>EXPOSICIÓN A PICADURAS , MORDEDURAS</t>
  </si>
  <si>
    <t>PRURITO, DOLOR, EDEMA</t>
  </si>
  <si>
    <t xml:space="preserve">FUMIGACIÓN </t>
  </si>
  <si>
    <t>USO DE UNIFORME BOTAS</t>
  </si>
  <si>
    <t>REACCIONES ALÉRGICAS</t>
  </si>
  <si>
    <t>BRINDAR CAPACITACIÓN FRENTE A RIESGO BIOLÓGICO PICADURAS MORDEDURAS Y AUTOCUIDADO</t>
  </si>
  <si>
    <t>EXPOSICIÓN A RUIDO</t>
  </si>
  <si>
    <t>FÍSICO</t>
  </si>
  <si>
    <t>USO DE ELEMENTOS DE PROTECCIÓN (EPP) TAPA OÍDOS,</t>
  </si>
  <si>
    <t xml:space="preserve">EJECUCIÓN DE MEDICIONES AMBIENTALES </t>
  </si>
  <si>
    <t>CAPACITACIÓN  CAPACITACIÓN A LOS FUNCIONARIOS  DE LOS RIESGOS QUE ESTÁN  EXPUESTOS, EFECTOS MEDIDAS DE PREVENCIÓN, IMPORTANCIA  E USO  DE ELEMENTO  DE PROTECCIÓN PERSONAL</t>
  </si>
  <si>
    <t xml:space="preserve">EXPOSICIÓN A  VIBRACIÓN DURANTE LA JORNADA LABORAL  </t>
  </si>
  <si>
    <t>MANTENIMIENTO DE HERRAMIENTAS</t>
  </si>
  <si>
    <t>CAPACITACIÓN FRENTE AL USO DE HERRAMIENTAS  MANUALES</t>
  </si>
  <si>
    <t>LESIÓN RAQUÍDEA</t>
  </si>
  <si>
    <t xml:space="preserve">SUSTITUIR LAS HERRAMIENTAS QUE GENEREN MAYOR VIBRACIÓN </t>
  </si>
  <si>
    <t>BRIN DAR CAPACITACIÓN A LOS FUNCIONARIOS   FRENTE AL RIESGO FÍSICO</t>
  </si>
  <si>
    <t>EXPOSICIÓN A  RADIACIONES NO IONIZANTES ( SOL)</t>
  </si>
  <si>
    <t>ÁREAS CON POLISOMBRAS</t>
  </si>
  <si>
    <t>USO DE ELEMENTOS DE PROTECCIÓN (EPP) , UNIFORME, GORRO.</t>
  </si>
  <si>
    <t xml:space="preserve">CAPACITACIÓN  CAPACITACIÓN A LOS FUNCIONARIOS   FRENTE AL RIESGO FÍSICO  Y LA IMPORTANCIA DEL USO DE ELEMENTOS DE PROTECCIÓN PERSONAL </t>
  </si>
  <si>
    <t>EXPOSICIÓN A POLVOS ORGÁNICOS INORGÁNICOS Y MATERIAL PARTICULADO.</t>
  </si>
  <si>
    <t xml:space="preserve">RINITIS ALÉRGICA </t>
  </si>
  <si>
    <t>ENFERMEDAD ALÉRGICA RESPIRATORIA</t>
  </si>
  <si>
    <t xml:space="preserve">
CAPACITACIÓN:  SOBRE RIESGO QUÍMICO, EFECTOS, IMPORTANCIA Y USO DE ELEMENTOS DE PROTECCIÓN PERSONAL , AUTOCUIDADO ELEMENTOS DE PROTECCIÓN PERSONAL.
</t>
  </si>
  <si>
    <t>EXPOSICIÓN A LÍQUIDOS (NIEBLAS Y ROCÍOS), GASES Y VAPORES</t>
  </si>
  <si>
    <t xml:space="preserve">IRRITACIÓN , LESIONES EN LA PIEL, DERMATITIS </t>
  </si>
  <si>
    <t xml:space="preserve">POSTURA (PROLONGADA MANTENIDA, FORZADA, ANTI GRAVITACIONAL, ESFUERZO) </t>
  </si>
  <si>
    <t>BIOMECÁNICO</t>
  </si>
  <si>
    <t>PAUSAS ACTIVAS, ROTACIÓN DE ACTIVIDADES, CAPACITACIÓN FRENTE A HIGIENE POSTURAL</t>
  </si>
  <si>
    <t xml:space="preserve">BRINDAR CAPACITACIÓN FRENTE A HIGIENE POSTURAL, EFECTOS  IMPORTANCIA DE  LA EJECUCIÓN DE PAUSA ACTIVAS , INSPECCIONES A PUESTOS  DE TRABAJO </t>
  </si>
  <si>
    <t xml:space="preserve">  MANIPULACIÓN MANUAL  DE CARGAS </t>
  </si>
  <si>
    <t>PAUSAS ACTIVAS, ROTACIÓN DE ACTIVIDADES, CAPACITACIÓN DE  MANIPULACIÓN MANUAL DE CARGAS</t>
  </si>
  <si>
    <t xml:space="preserve">BRINDAR CAPACITACIÓN FRENTE A  RIESGO BIOMECÁNICO, EFECTOS  SECUNDARIOS, INSPECCIONES A PUESTOS  DE TRABAJO </t>
  </si>
  <si>
    <t>EXPOSICIÓN A MOVIMIENTOS REPETITIVOS</t>
  </si>
  <si>
    <t xml:space="preserve">DOLOR EN MIEMBROS SUPERIORES , ADORMECIMIENTO DE LAS MANOS Y DEDOS, EPICONDILITIS, TENDINITIS, HOMBRO DOLOROSO, MAGUITO ROTADOR </t>
  </si>
  <si>
    <t>SÍNDROME DEL TÚNEL CARPIANO</t>
  </si>
  <si>
    <t>BRINDAR CAPACITACIÓN  A LOS FUNCIONARIOS FRENTE AL RIESGO , EFECTOS POSIBLES, AUTOCUIDADO, IMPORTANCIA DE PAUSAS ACTIVAS</t>
  </si>
  <si>
    <t>BRINDAR  CAPACITACIÓN FRENTE AL MANEJO DE HERRAMIENTAS MANUALES, AUTOCUIDADO,  RIESGO MECÁNICO, IMPORTANCIA Y USO DE ELEMENTOS DE PROTECCIÓN PERSONAL</t>
  </si>
  <si>
    <t>CAÍDAS, CONTUSIONES, HERIDAS</t>
  </si>
  <si>
    <t xml:space="preserve">INSTALACIÓN DE BARANDALES, PISOS, ESCALERAS,  SEGÚN NECESIDAD, </t>
  </si>
  <si>
    <t xml:space="preserve">BRINDAR CAPACITACIÓN  FRENTE AL RIESGO, AUTOCUIDADO </t>
  </si>
  <si>
    <t>FENÓMENOS NATURALES</t>
  </si>
  <si>
    <t>CAÍDAS, TRAUMAS TEJIDOS BLANDOS, ESGUINCES, LUXACIONES, TORCEDURAS</t>
  </si>
  <si>
    <t> PLAN DE GESTIÓN DEL RIESGO DE DESASTRES PREPARACIÓN Y RESPUESTA ANTE EMERGENCIAS, CAMILLA DE EMERGENCIA, ENFERMERÍA DOTADA, EXTINTORES DE SEGURIDAD, BOTIQUÍN PARA BRIGADISTAS, CHALECO REFLECTIVO Y DISTINTIVO PARA LOS MISMOS.</t>
  </si>
  <si>
    <t>CONFORMACIÓN BRIGADA DE EMERGENCIAS. PLAN DE EMERGENCIAS CON PROTOCOLOS ESTABLECIDOS PARA ESTAS CONDICIONES CLIMÁTICAS ADVERSAS O FENÓMENOS NATURALES. SEÑALIZACIÓN DE RUTAS DE EVACUACIÓN Y REALIZACIÓN DE SIMULACROS DE EVACUACIÓN.</t>
  </si>
  <si>
    <t>REALIZAR SIMULACROS EN DONDE SE INTERVENGA EL CONTROL DE INCENDIOS, ATENCIÓN A PACIENTE, RESCATE EN ESTRUCTURAS COLAPSADAS Y DE EVACUACIÓN. RENTRENAMIENTO DE BRIGADISTAS Y CAPACITACIÓN CONTINUA A TODO EL PERSONAL DIRECTO, CONTRATISTA Y VISITANTES.</t>
  </si>
  <si>
    <t>SEGUIMIENTO A LOS  SIMULACROS EN DONDE SE INTERVENGA EL CONTROL DE INCENDIOS, ATENCIÓN A PACIENTE, RESCATE EN ESTRUCTURAS COLAPSADAS Y DE EVACUACIÓN. RENTRENAMIENTO DE BRIGADISTAS Y CAPACITACIÓN CONTINUA A TODO EL PERSONAL DIRECTO, CONTRATISTA Y VISITANTES.</t>
  </si>
  <si>
    <t>ATRAPAMIENTOS, CAÍDAS, TRAUMAS TEJIDOS BLANDOS, ESGUINCES, LUXACIONES, TORCEDURAS, FRACTURAS</t>
  </si>
  <si>
    <t xml:space="preserve">INUNDACIÓN </t>
  </si>
  <si>
    <t xml:space="preserve">CONFORMACIÓN BRIGADA DE EMERGENCIAS. PLAN DE EMERGENCIAS CON PROTOCOLOS ESTABLECIDOS PARA ESTAS CONDICIONES CLIMÁTICAS ADVERSAS O FENÓMENOS NATURALES. SEÑALIZACIÓN DE RUTAS DE EVACUACIÓN Y REALIZACIÓN DE SIMULACROS DE EVACUACIÓN. BRIGADA DE EMERGENCIA CAPACITADA. </t>
  </si>
  <si>
    <t xml:space="preserve">limpieza y desinfección de las áreas administrativas, laboratorios, aulas de clase </t>
  </si>
  <si>
    <t>EXPOSICIÓN A  HONGOS, BACTERIAS   PICADURAS MORDEDURAS</t>
  </si>
  <si>
    <t xml:space="preserve">BRINDAR CAPACITACIÓN Y/O SENSIBILIZACIÓN FRENTE A RIESGO BIOLÓGICO,  EN  ESTILOS DE VIDA SALUDABLE    EN FOCADO EN LAVADO DE MANOS E HIGIENE PERSONAL  Y PREVENCIÓN DE ENFERMEDADES VIRALES Y CONTAGIOSAS. </t>
  </si>
  <si>
    <t>IRRITACIÓN Y LESIONES EN LA PIEL</t>
  </si>
  <si>
    <t xml:space="preserve">ROTULACIÓN DE LAS SUSTANCIAS </t>
  </si>
  <si>
    <t>LESIÓN CUTÁNEA Y DERMATITIS.</t>
  </si>
  <si>
    <t>limpieza y desinfección de las áreas administrativas, laboratorios, aulas de clase ,manejo de productos químicos de aseo</t>
  </si>
  <si>
    <t>Polvos orgánicos inorgánicos y material particulado.</t>
  </si>
  <si>
    <t>Enfermedad alegórica respiratoria</t>
  </si>
  <si>
    <t>CAPACITACIÓN FRENTE A RIESGO QUÍMICO IMPORTANCIA DE USO DE ELEMENTOS DE PROTECCIÓN PERSONAL</t>
  </si>
  <si>
    <t>Proveer los recursos que requieran los proyectos, en cuanto a suministros, mantenimiento de equipos infraestructura, servicios y personal, Administrar los recursos de la granja y planificar su utilización con base en los requerimientos de los proyectos aprobados. Ofrecer la información oportuna de los valores de venta de productos de la Granja Agropecuaria. Manejar y diligenciar formatos del SIGC,Presentar ante el Comité de Granja informes mensuales sobre la situación administrativa, técnica y de personal de la Granja,Dirigir, evaluar y supervisar el trabajo del personal de la Granja (Técnico u operativo)Entrega oportuna, correcta y soporta de bienes y servicios de la granja Universitaria El Tibar.Dinamizar la cooperación mutua con entidades públicas y privadas que favorezcan el desarrollo de proyectos de interés para la Granja y la Decanatura y tramitar las diligencias previas a la celebración de convenios y contratos a que haya lugar, Responder por la adecuada realización de las compras y ventas de la granja, generando las respectivas actas de alta, baja, traslados debidamente justificadas en el momento de ocurrencia de los hechos, Realizar fumigaciones de plaguicidas e insecticidas</t>
  </si>
  <si>
    <t>PRUEBA DE APITOSINA ,  CAPACITACIÓN FRENTE AL RIESGO</t>
  </si>
  <si>
    <t>ILUMINACIÓN 
( EXCESO DE  LUZ SOLAR)</t>
  </si>
  <si>
    <t xml:space="preserve">MANTENIMIENTO ELÉCTRICO, CAMBIO DE LUMINARIAS  Y REFLECTORES O BOMBILLAS  DE LUZ </t>
  </si>
  <si>
    <t xml:space="preserve">CAMBIO DE LUMINARIAS (ÁREAS CON LUZ NATURAL Y ARTIFICIAL) </t>
  </si>
  <si>
    <t>EXÁMENES MÉDICOS OCUPACIONALES Y SEGUIMIENTO A RESULTADOS Y/O RECOMENDACIONES, PAUSAS ACTIVAS VISUALES , PROGRAMA DE VIGILANCIA EPIDEMIOLÓGICA PARA CONSERVACIÓN VISUAL</t>
  </si>
  <si>
    <t xml:space="preserve">IMPLEMENTACIÓN DE PELÍCULAS DE PROTECCIÓN SOLAR
CONTINUAR CON CAMBIO Y MANTENIMIENTO DE LUMINARIAS Y SOCKETS
</t>
  </si>
  <si>
    <t>BRINDAR CAPACITACIÓN FRENTE  AL RIESGO</t>
  </si>
  <si>
    <t xml:space="preserve"> MATERIAL PARTICULADO, POLVOS ORGÁNICOS E INORGÁNICOS</t>
  </si>
  <si>
    <t>CAPACITACIÓN:  FRENTE AL  RIESGO , USO DE ELEMENTOS DE PROTECCIÓN PERSONAL AUTOCUIDADO</t>
  </si>
  <si>
    <t>GESTIÓN ORGANIZACIONAL (CARGA MENTAL, ESTRÉS)</t>
  </si>
  <si>
    <t>DOLOR DE CABEZA, CANSANCIO ,AGOTAMIENTO</t>
  </si>
  <si>
    <t>PAGO PUNTUAL DEL SALARIO, PAGO DE PRESTACIONES SOCIALES</t>
  </si>
  <si>
    <t>TECNOLÓGICO</t>
  </si>
  <si>
    <t>CAPACITACIÓN FRENTE AL RIESGO TECNOLÓGICO</t>
  </si>
  <si>
    <t>BRINDAR CAPACITACIÓN FRENE AL RIESGO</t>
  </si>
  <si>
    <t>TÉCNICO</t>
  </si>
  <si>
    <t>Apoyar a la administradora de granja en los procesos para la provisión de recursos que requieran los proyectos, en cuanto a suministros, mantenimiento de equipos infraestructura, servicios y personal, Apoyar la administración de los recursos de la granja y planificar su utilización con base en los requerimientos de los proyectos aprobados. Ofrecer la información oportuna de los valores de venta de productos de la Granja Agropecuaria. Apoyar a la administradora de granja en la adecuada realización de procesos de compras y ventas de la granja, generando las respectivas actas de alta, baja, traslados debidamente justificadas en el momento de ocurrencia de los hechos. Apoyar a la administradora de granja en los informes de dirección, evaluación y supervisión de trabajo del personal de la Granja (Técnico u operativo)Entrega oportuna, correcta y soporta de bienes y servicios de la granja Universitaria El Tibar.Apoyar a la administradora de granja para dinamizar la cooperación mutua con entidades públicas y privadas que favorezcan el desarrollo de proyectos de interés para la Granja y la Decanatura y tramitar las diligencias previas a la celebración de convenios y contratos a que haya lugar. Apoyar a la administradora de granja en la presentación ante el Comité de Granja informes mensuales sobre la situación administrativa, técnica y de personal de la Granja</t>
  </si>
  <si>
    <t>ILUMINACIÓN 
( EXCESO DE DE LUZ SOLAR)</t>
  </si>
  <si>
    <t>FORMACIÓN Y APRENDIZAJE</t>
  </si>
  <si>
    <t xml:space="preserve">PLANIFICACION,EJECUCION Y EVALUACIÓN DE ACTIVIDADES EDUCATIVAS, ORIENTACIÓN ESTUDIANTIL, ORIENTACIÓN  EN EL DESARROLLO DE PRACTICA MANEJO DE ANIMALES , INYECTOLOGÍA, CONSERVACIÓN DE SUELOS , CONSERVACIÓN DE FORRAJE ELABORACIÓN DE ALIMENTOS SUJECIÓN DE ANIMALES , MANEJO DE PRADERAS, MANEJO DE AGROQUÍMICOS , PRACTICAS DE ANATOMÍA </t>
  </si>
  <si>
    <t>BRINDAR CAPACITACIÓN EN RIESGO BIOLÓGICO,  EN  ESTILOS DE VIDA SALUDABLE    EN FOCADO EN LAVADO DE MANOS E HIGIENE PERSONAL  Y PREVENCIÓN DE ENFERMEDADES VIRALES Y CONTAGIOSAS. FORTALECER LA ENTREGA DE ELEMENTOS DE PROTECCIÓN PERSONAL A LOS DOCENTES</t>
  </si>
  <si>
    <t>GESTIÓN ORGANIZACIONAL ( FALTA DE CAPACITACIONES )</t>
  </si>
  <si>
    <t xml:space="preserve">CAPACITAR FRENTE  AL RIESGOS A LOS QUE SE ENCUENTRA EXPUESTO Y SUS EFECTOS </t>
  </si>
  <si>
    <t>ELÉCTRICO (USO DE HERRAMIENTAS ELÉCTRICAS)</t>
  </si>
  <si>
    <t>uso de epp, guantes, monogafas y tapabocas</t>
  </si>
  <si>
    <t>BRINDAR CAPACITACIÓN FRENTE A RIESGO ELÉCTRICO</t>
  </si>
  <si>
    <t xml:space="preserve">CAPACITACIÓN FRENTE AL RIESGO TECNOLÓGICO </t>
  </si>
  <si>
    <t>Exposición   a  virus  sarc covid 2 Covid 19 declaración de  pandemia mundial ( contacto directo entre personas, contacto con objetos)</t>
  </si>
  <si>
    <t>CAPACITACIÓN  A LOS FUNCIONARIOS FRENTE AL LAVADO DE MANOS Y  PREVENCIÓN DE ENFERMEDADES  RESPIRATORIAS, DOTACIÓN DE JABÓN DE MANOS Y TOALLAS DESECHABLES , VACUNACIÓN, AUTOEVALUACIÓN COVID 19 DIARIA,  SEGUIMIENTO A CASIOSO SOSPECHOSOS,DENTIFICACION  DE LA POBLACIÓN TRABAJADORA CON MAYOR RIESGO, DOCUMENTA  EL PROGRAMA DE VIGILANCIA EPIDEMIOLÓGICA BILÓGICO COVID 19 , AJUSTE A INDUCCIÓN  Y REINDUCCIÓN DE FUNCIONARIOS  INCLUSIÓN COVID 19</t>
  </si>
  <si>
    <t xml:space="preserve"> SEGUIMIENTO  AL PROCESO DE VACUNACIÓN   DE LOS FUNCIONARIOS, SEGUIMIENTO A LA APLICACIÓN DE LA GUÍA DE  BIOSEGURIDAD DE LA UNIVERSIDAD </t>
  </si>
  <si>
    <t>EXPOSICIÓN A BULLYING Y MATONEO</t>
  </si>
  <si>
    <t>CAPACITACIÓN   Y O SENSIBILIZACIÓN FRENTE AL BULLYING Y MATONEO</t>
  </si>
  <si>
    <t xml:space="preserve">LOCATIVO( GOLPES  GENERADO POR ANIMALES DE LA UNIDAD AGROAMBIENTAL, TERRENOS IRREGULARES) </t>
  </si>
  <si>
    <t>HERIDAS , CAÍDAS</t>
  </si>
  <si>
    <t xml:space="preserve">SEÑALIZACIÓN </t>
  </si>
  <si>
    <t>CAPACITACIÓN FRENTE AL RIESGO</t>
  </si>
  <si>
    <t>BRINDAR  CAPACITACIÓN Y O SENSIBILIZACIÓN FRENTE AL RIESGO</t>
  </si>
  <si>
    <t xml:space="preserve">ACTIVIDADES EDUCATIVAS , DESARROLLO DE PRACTICAS MANEJO DE ANIMALES , INYECTOLOGÍA, CONSERVACIÓN DE SUELOS , CONSERVACIÓN DE FORRAJE ELABORACIÓN DE ALIMENTOS SUJECIÓN DE ANIMALES , MANEJO DE PRADERAS, MANEJO DE AGROQUÍMICOS , PRACTICAS DE ANATOMÍA </t>
  </si>
  <si>
    <t>BRINDAR CAPACITACIÓN FRENTE A  RIESGO BIOMECÁNICO, EFECTOS  SECUNDARIOS</t>
  </si>
  <si>
    <t>ÁREA</t>
  </si>
  <si>
    <t>ANEXO 1 VALORACIÓN DEL RIESGO</t>
  </si>
  <si>
    <t>Nivel de exposición</t>
  </si>
  <si>
    <t>TABLA DE PELIGROS CLASIFICACIÓN</t>
  </si>
  <si>
    <t>ANEXO 3 PELIGROS HIGIÉNICOS</t>
  </si>
  <si>
    <t>Nivel de riesgo con alta probabilidad de asociarse a respuestas muy altas de estrés. Po consiguiente las dimensiones y dominios que se encuentran bajo esta categoría requieren intervención inmediata en el marco de un sistema de vigilancia epidemiológica.</t>
  </si>
  <si>
    <t>Nivel de riesgo que tiene una importante posibilidad de asociación con respuestas de estrés alto y por tanto, las dimensiones y dominios que se encuentran bajo esta categoría requieren intervención en el marco de sistema de vigilancia epidemiológica.</t>
  </si>
  <si>
    <t>Nivel de riesgo en el que se esperaría una respuesta de estrés moderada, las dimensiones y dominio que se encuentren bajo  esta categoría ameritan observación y acciones sistemáticas de intervención para prevenir efectos perjudiciales en la salud.</t>
  </si>
  <si>
    <t>No se espera que los factores psicosociales que contengan puntuaciones de este nivel estén relacionadas con síntomas o respuestas de estrés significativas . Las dimensiones y dominios que se encuentran  bajo esta categoría serán objeto de acciones o programas de intervención, con el fin de mantenerlos en los niveles de riesgo más bajos posibles.</t>
  </si>
  <si>
    <t>PÁGINA: 5 de 6</t>
  </si>
  <si>
    <t>PÁGINA: 6 de6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</si>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</sst>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2"/>
      <color indexed="81"/>
      <name val="Tahoma"/>
      <family val="2"/>
    </font>
    <font>
      <sz val="20"/>
      <color indexed="81"/>
      <name val="Tahoma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292929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rgb="FF29292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0" tint="-4.9989318521683403E-2"/>
      <name val="Calibri"/>
      <family val="2"/>
      <scheme val="minor"/>
    </font>
    <font>
      <i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88C"/>
        <bgColor indexed="64"/>
      </patternFill>
    </fill>
  </fills>
  <borders count="65">
    <border>
      <left/>
      <right/>
      <top/>
      <bottom/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/>
      <right/>
      <top style="thin">
        <color rgb="FF4B514E"/>
      </top>
      <bottom style="thin">
        <color rgb="FF4B514E"/>
      </bottom>
      <diagonal/>
    </border>
    <border>
      <left/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/>
      <right/>
      <top style="thin">
        <color rgb="FF4B514E"/>
      </top>
      <bottom/>
      <diagonal/>
    </border>
    <border>
      <left/>
      <right style="thin">
        <color rgb="FF4B514E"/>
      </right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/>
      <top/>
      <bottom style="thin">
        <color rgb="FF4B514E"/>
      </bottom>
      <diagonal/>
    </border>
    <border>
      <left/>
      <right style="thin">
        <color rgb="FF4B514E"/>
      </right>
      <top/>
      <bottom style="thin">
        <color rgb="FF4B514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6">
    <xf numFmtId="0" fontId="0" fillId="0" borderId="0" xfId="0"/>
    <xf numFmtId="0" fontId="0" fillId="2" borderId="0" xfId="0" applyFill="1"/>
    <xf numFmtId="0" fontId="1" fillId="2" borderId="0" xfId="0" applyFont="1" applyFill="1"/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" fontId="13" fillId="4" borderId="10" xfId="0" applyNumberFormat="1" applyFont="1" applyFill="1" applyBorder="1" applyAlignment="1">
      <alignment horizontal="center" vertical="center" wrapText="1"/>
    </xf>
    <xf numFmtId="16" fontId="13" fillId="4" borderId="29" xfId="0" applyNumberFormat="1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right" vertical="center" wrapText="1"/>
    </xf>
    <xf numFmtId="0" fontId="1" fillId="10" borderId="35" xfId="0" applyFont="1" applyFill="1" applyBorder="1" applyAlignment="1">
      <alignment horizontal="right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vertical="center" wrapText="1"/>
    </xf>
    <xf numFmtId="0" fontId="1" fillId="11" borderId="34" xfId="0" applyFont="1" applyFill="1" applyBorder="1" applyAlignment="1">
      <alignment horizontal="right" vertical="center" wrapText="1"/>
    </xf>
    <xf numFmtId="0" fontId="1" fillId="11" borderId="35" xfId="0" applyFont="1" applyFill="1" applyBorder="1" applyAlignment="1">
      <alignment horizontal="right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0" xfId="0" applyFont="1" applyBorder="1" applyAlignment="1">
      <alignment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17" fillId="9" borderId="2" xfId="1" applyFont="1" applyFill="1" applyBorder="1" applyAlignment="1">
      <alignment horizontal="center" vertical="center" wrapText="1"/>
    </xf>
    <xf numFmtId="0" fontId="17" fillId="15" borderId="2" xfId="1" applyFont="1" applyFill="1" applyBorder="1" applyAlignment="1">
      <alignment horizontal="center" vertical="center" wrapText="1"/>
    </xf>
    <xf numFmtId="0" fontId="17" fillId="12" borderId="2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vertical="center" wrapText="1"/>
    </xf>
    <xf numFmtId="0" fontId="14" fillId="16" borderId="2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22" fillId="16" borderId="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textRotation="90"/>
    </xf>
    <xf numFmtId="0" fontId="0" fillId="2" borderId="51" xfId="0" applyFill="1" applyBorder="1"/>
    <xf numFmtId="0" fontId="22" fillId="16" borderId="2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9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Protection="1">
      <protection locked="0"/>
    </xf>
    <xf numFmtId="0" fontId="0" fillId="0" borderId="0" xfId="0" applyAlignment="1">
      <alignment horizontal="left"/>
    </xf>
    <xf numFmtId="0" fontId="0" fillId="18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28" fillId="2" borderId="0" xfId="0" applyFont="1" applyFill="1"/>
    <xf numFmtId="0" fontId="28" fillId="19" borderId="0" xfId="0" applyFont="1" applyFill="1"/>
    <xf numFmtId="0" fontId="19" fillId="19" borderId="0" xfId="0" applyFont="1" applyFill="1"/>
    <xf numFmtId="0" fontId="21" fillId="2" borderId="0" xfId="0" applyFont="1" applyFill="1"/>
    <xf numFmtId="0" fontId="0" fillId="0" borderId="2" xfId="0" applyBorder="1"/>
    <xf numFmtId="14" fontId="14" fillId="16" borderId="61" xfId="0" applyNumberFormat="1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28" fillId="0" borderId="0" xfId="0" applyFont="1"/>
    <xf numFmtId="0" fontId="24" fillId="0" borderId="2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textRotation="90" wrapText="1"/>
    </xf>
    <xf numFmtId="0" fontId="27" fillId="2" borderId="0" xfId="1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9" fillId="0" borderId="0" xfId="0" applyFont="1"/>
    <xf numFmtId="0" fontId="5" fillId="0" borderId="0" xfId="1"/>
    <xf numFmtId="0" fontId="0" fillId="0" borderId="0" xfId="1" applyFont="1"/>
    <xf numFmtId="0" fontId="33" fillId="0" borderId="0" xfId="0" applyFont="1" applyAlignment="1">
      <alignment horizontal="center"/>
    </xf>
    <xf numFmtId="0" fontId="29" fillId="2" borderId="0" xfId="0" applyFont="1" applyFill="1"/>
    <xf numFmtId="0" fontId="14" fillId="16" borderId="2" xfId="0" applyFont="1" applyFill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2" fontId="3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2" fontId="38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7" fillId="0" borderId="2" xfId="1" applyFont="1" applyBorder="1" applyAlignment="1">
      <alignment horizontal="center" vertical="center" wrapText="1"/>
    </xf>
    <xf numFmtId="0" fontId="14" fillId="14" borderId="2" xfId="1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1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horizontal="center" vertical="center" textRotation="90"/>
    </xf>
    <xf numFmtId="0" fontId="38" fillId="9" borderId="2" xfId="0" applyFont="1" applyFill="1" applyBorder="1" applyAlignment="1">
      <alignment horizontal="center"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16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41" fillId="0" borderId="31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40" fillId="0" borderId="31" xfId="0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textRotation="90"/>
    </xf>
    <xf numFmtId="0" fontId="40" fillId="0" borderId="0" xfId="0" applyFont="1" applyAlignment="1">
      <alignment wrapText="1"/>
    </xf>
    <xf numFmtId="0" fontId="40" fillId="0" borderId="2" xfId="0" applyFont="1" applyBorder="1" applyAlignment="1">
      <alignment wrapText="1"/>
    </xf>
    <xf numFmtId="0" fontId="4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12" borderId="2" xfId="0" applyFont="1" applyFill="1" applyBorder="1" applyAlignment="1">
      <alignment horizontal="center" vertical="center" wrapText="1"/>
    </xf>
    <xf numFmtId="0" fontId="1" fillId="20" borderId="40" xfId="0" applyFont="1" applyFill="1" applyBorder="1" applyAlignment="1">
      <alignment horizontal="center" vertical="center" wrapText="1"/>
    </xf>
    <xf numFmtId="14" fontId="2" fillId="0" borderId="2" xfId="0" applyNumberFormat="1" applyFont="1" applyBorder="1"/>
    <xf numFmtId="0" fontId="2" fillId="0" borderId="62" xfId="0" applyFont="1" applyBorder="1" applyAlignment="1">
      <alignment wrapText="1"/>
    </xf>
    <xf numFmtId="14" fontId="2" fillId="0" borderId="61" xfId="0" applyNumberFormat="1" applyFont="1" applyBorder="1"/>
    <xf numFmtId="0" fontId="2" fillId="0" borderId="63" xfId="0" applyFont="1" applyBorder="1" applyAlignment="1">
      <alignment wrapText="1"/>
    </xf>
    <xf numFmtId="0" fontId="42" fillId="0" borderId="63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0" fontId="34" fillId="2" borderId="0" xfId="0" applyFont="1" applyFill="1" applyAlignment="1">
      <alignment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2" xfId="1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27" fillId="0" borderId="2" xfId="1" applyFont="1" applyBorder="1" applyAlignment="1">
      <alignment horizontal="center" vertical="center" textRotation="90"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2" fontId="3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19" borderId="0" xfId="0" applyFill="1"/>
    <xf numFmtId="0" fontId="0" fillId="18" borderId="0" xfId="0" applyFill="1" applyProtection="1">
      <protection locked="0"/>
    </xf>
    <xf numFmtId="0" fontId="28" fillId="18" borderId="0" xfId="0" applyFont="1" applyFill="1"/>
    <xf numFmtId="0" fontId="19" fillId="18" borderId="0" xfId="0" applyFont="1" applyFill="1"/>
    <xf numFmtId="0" fontId="43" fillId="18" borderId="0" xfId="0" applyFont="1" applyFill="1" applyProtection="1">
      <protection locked="0"/>
    </xf>
    <xf numFmtId="0" fontId="44" fillId="18" borderId="0" xfId="0" applyFont="1" applyFill="1" applyProtection="1">
      <protection locked="0"/>
    </xf>
    <xf numFmtId="0" fontId="0" fillId="18" borderId="64" xfId="0" applyFill="1" applyBorder="1" applyProtection="1">
      <protection locked="0"/>
    </xf>
    <xf numFmtId="0" fontId="28" fillId="18" borderId="0" xfId="0" applyFont="1" applyFill="1" applyProtection="1">
      <protection locked="0"/>
    </xf>
    <xf numFmtId="0" fontId="38" fillId="18" borderId="0" xfId="0" applyFont="1" applyFill="1" applyAlignment="1">
      <alignment wrapText="1"/>
    </xf>
    <xf numFmtId="0" fontId="38" fillId="2" borderId="0" xfId="0" applyFont="1" applyFill="1" applyAlignment="1">
      <alignment wrapText="1"/>
    </xf>
    <xf numFmtId="0" fontId="45" fillId="18" borderId="0" xfId="0" applyFont="1" applyFill="1" applyAlignment="1">
      <alignment horizontal="center" wrapText="1"/>
    </xf>
    <xf numFmtId="0" fontId="46" fillId="19" borderId="0" xfId="0" applyFont="1" applyFill="1"/>
    <xf numFmtId="0" fontId="46" fillId="19" borderId="0" xfId="0" applyFont="1" applyFill="1" applyAlignment="1">
      <alignment vertical="center"/>
    </xf>
    <xf numFmtId="0" fontId="14" fillId="14" borderId="31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14" fillId="16" borderId="0" xfId="0" applyFont="1" applyFill="1" applyAlignment="1">
      <alignment vertical="top" wrapText="1"/>
    </xf>
    <xf numFmtId="0" fontId="14" fillId="16" borderId="0" xfId="0" applyFont="1" applyFill="1" applyAlignment="1">
      <alignment horizontal="center" vertical="center" wrapText="1"/>
    </xf>
    <xf numFmtId="0" fontId="32" fillId="21" borderId="12" xfId="0" applyFont="1" applyFill="1" applyBorder="1" applyAlignment="1">
      <alignment horizontal="center" vertical="center"/>
    </xf>
    <xf numFmtId="0" fontId="32" fillId="21" borderId="47" xfId="0" applyFont="1" applyFill="1" applyBorder="1" applyAlignment="1">
      <alignment horizontal="center" vertical="center"/>
    </xf>
    <xf numFmtId="0" fontId="32" fillId="21" borderId="48" xfId="0" applyFont="1" applyFill="1" applyBorder="1" applyAlignment="1">
      <alignment horizontal="center" vertical="center"/>
    </xf>
    <xf numFmtId="0" fontId="32" fillId="21" borderId="51" xfId="0" applyFont="1" applyFill="1" applyBorder="1" applyAlignment="1">
      <alignment horizontal="center" vertical="center"/>
    </xf>
    <xf numFmtId="0" fontId="32" fillId="21" borderId="0" xfId="0" applyFont="1" applyFill="1" applyAlignment="1">
      <alignment horizontal="center" vertical="center"/>
    </xf>
    <xf numFmtId="0" fontId="32" fillId="21" borderId="31" xfId="0" applyFont="1" applyFill="1" applyBorder="1" applyAlignment="1">
      <alignment horizontal="center" vertical="center"/>
    </xf>
    <xf numFmtId="0" fontId="32" fillId="21" borderId="49" xfId="0" applyFont="1" applyFill="1" applyBorder="1" applyAlignment="1">
      <alignment horizontal="center" vertical="center"/>
    </xf>
    <xf numFmtId="0" fontId="32" fillId="21" borderId="50" xfId="0" applyFont="1" applyFill="1" applyBorder="1" applyAlignment="1">
      <alignment horizontal="center" vertical="center"/>
    </xf>
    <xf numFmtId="0" fontId="32" fillId="21" borderId="16" xfId="0" applyFont="1" applyFill="1" applyBorder="1" applyAlignment="1">
      <alignment horizontal="center" vertical="center"/>
    </xf>
    <xf numFmtId="0" fontId="45" fillId="18" borderId="0" xfId="0" applyFont="1" applyFill="1" applyAlignment="1" applyProtection="1">
      <alignment horizontal="center" wrapText="1"/>
      <protection locked="0"/>
    </xf>
    <xf numFmtId="0" fontId="45" fillId="18" borderId="0" xfId="0" applyFont="1" applyFill="1" applyAlignment="1">
      <alignment horizontal="right" vertical="center" wrapText="1"/>
    </xf>
    <xf numFmtId="0" fontId="2" fillId="0" borderId="5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2" fillId="16" borderId="2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left" vertical="center" wrapText="1"/>
    </xf>
    <xf numFmtId="0" fontId="14" fillId="16" borderId="2" xfId="0" applyFont="1" applyFill="1" applyBorder="1" applyAlignment="1">
      <alignment horizontal="center" vertical="center" textRotation="90" wrapText="1"/>
    </xf>
    <xf numFmtId="0" fontId="29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right"/>
    </xf>
    <xf numFmtId="0" fontId="35" fillId="2" borderId="0" xfId="0" applyFont="1" applyFill="1" applyAlignment="1">
      <alignment horizontal="left" wrapText="1"/>
    </xf>
    <xf numFmtId="0" fontId="29" fillId="0" borderId="0" xfId="0" applyFont="1" applyAlignment="1">
      <alignment horizontal="center"/>
    </xf>
    <xf numFmtId="0" fontId="23" fillId="16" borderId="3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/>
    </xf>
    <xf numFmtId="0" fontId="23" fillId="16" borderId="5" xfId="0" applyFont="1" applyFill="1" applyBorder="1" applyAlignment="1">
      <alignment horizontal="center"/>
    </xf>
    <xf numFmtId="0" fontId="19" fillId="16" borderId="3" xfId="0" applyFont="1" applyFill="1" applyBorder="1" applyAlignment="1">
      <alignment horizontal="center"/>
    </xf>
    <xf numFmtId="0" fontId="19" fillId="16" borderId="5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16" borderId="0" xfId="0" applyFont="1" applyFill="1" applyAlignment="1">
      <alignment horizontal="center"/>
    </xf>
    <xf numFmtId="0" fontId="2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 wrapText="1"/>
    </xf>
    <xf numFmtId="0" fontId="1" fillId="0" borderId="5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44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44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27" fillId="13" borderId="44" xfId="0" applyFont="1" applyFill="1" applyBorder="1" applyAlignment="1">
      <alignment horizontal="center" vertical="center" textRotation="90" wrapText="1"/>
    </xf>
    <xf numFmtId="0" fontId="27" fillId="13" borderId="45" xfId="0" applyFont="1" applyFill="1" applyBorder="1" applyAlignment="1">
      <alignment horizontal="center" vertical="center" textRotation="90" wrapText="1"/>
    </xf>
    <xf numFmtId="0" fontId="27" fillId="13" borderId="46" xfId="0" applyFont="1" applyFill="1" applyBorder="1" applyAlignment="1">
      <alignment horizontal="center" vertical="center" textRotation="90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4" fillId="16" borderId="2" xfId="1" applyFont="1" applyFill="1" applyBorder="1" applyAlignment="1">
      <alignment horizontal="center" wrapText="1"/>
    </xf>
    <xf numFmtId="0" fontId="14" fillId="14" borderId="2" xfId="1" applyFont="1" applyFill="1" applyBorder="1" applyAlignment="1">
      <alignment horizontal="center" vertical="center" wrapText="1"/>
    </xf>
    <xf numFmtId="0" fontId="16" fillId="13" borderId="2" xfId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/>
    </xf>
    <xf numFmtId="0" fontId="2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80"/>
      <color rgb="FF00FF00"/>
      <color rgb="FF447CEC"/>
      <color rgb="FF00482B"/>
      <color rgb="FF0F3D38"/>
      <color rgb="FFEDE34E"/>
      <color rgb="FFD5CA3D"/>
      <color rgb="FF004846"/>
      <color rgb="FF4B514E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Control Cambios Registro '!A1"/><Relationship Id="rId7" Type="http://schemas.openxmlformats.org/officeDocument/2006/relationships/hyperlink" Target="#'PELIGROS HIGIENICOS'!A1"/><Relationship Id="rId2" Type="http://schemas.openxmlformats.org/officeDocument/2006/relationships/image" Target="../media/image1.png"/><Relationship Id="rId1" Type="http://schemas.openxmlformats.org/officeDocument/2006/relationships/hyperlink" Target="https://www.ucundinamarca.edu.co/index.php/servicios2022/sistema-de-gestion-de-seguridad-y-salud-en-el-trabajo" TargetMode="External"/><Relationship Id="rId6" Type="http://schemas.openxmlformats.org/officeDocument/2006/relationships/hyperlink" Target="#'Tabla de peligros'!A1"/><Relationship Id="rId5" Type="http://schemas.openxmlformats.org/officeDocument/2006/relationships/hyperlink" Target="#'Valoracion del riesgo'!A1"/><Relationship Id="rId4" Type="http://schemas.openxmlformats.org/officeDocument/2006/relationships/hyperlink" Target="#MATRIZ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1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13</xdr:row>
      <xdr:rowOff>95250</xdr:rowOff>
    </xdr:from>
    <xdr:to>
      <xdr:col>8</xdr:col>
      <xdr:colOff>361950</xdr:colOff>
      <xdr:row>21</xdr:row>
      <xdr:rowOff>19050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B4E214-DF05-4067-AF3B-F52EEFA77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33" t="24477" r="35189" b="21862"/>
        <a:stretch/>
      </xdr:blipFill>
      <xdr:spPr>
        <a:xfrm>
          <a:off x="4419600" y="2590800"/>
          <a:ext cx="1485900" cy="1447800"/>
        </a:xfrm>
        <a:prstGeom prst="rect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</xdr:pic>
    <xdr:clientData/>
  </xdr:twoCellAnchor>
  <xdr:twoCellAnchor>
    <xdr:from>
      <xdr:col>14</xdr:col>
      <xdr:colOff>295276</xdr:colOff>
      <xdr:row>35</xdr:row>
      <xdr:rowOff>180974</xdr:rowOff>
    </xdr:from>
    <xdr:to>
      <xdr:col>15</xdr:col>
      <xdr:colOff>342900</xdr:colOff>
      <xdr:row>40</xdr:row>
      <xdr:rowOff>152399</xdr:rowOff>
    </xdr:to>
    <xdr:sp macro="" textlink="">
      <xdr:nvSpPr>
        <xdr:cNvPr id="3" name="Diagrama de flujo: multidocumen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ED1A15-D812-45A7-876A-5FF1C4D246BB}"/>
            </a:ext>
          </a:extLst>
        </xdr:cNvPr>
        <xdr:cNvSpPr/>
      </xdr:nvSpPr>
      <xdr:spPr>
        <a:xfrm>
          <a:off x="10410826" y="6867524"/>
          <a:ext cx="809624" cy="923925"/>
        </a:xfrm>
        <a:prstGeom prst="flowChartMultidocument">
          <a:avLst/>
        </a:prstGeom>
        <a:solidFill>
          <a:srgbClr val="00482B"/>
        </a:solidFill>
        <a:ln>
          <a:solidFill>
            <a:srgbClr val="004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800" baseline="0">
              <a:latin typeface="Arial" panose="020B0604020202020204" pitchFamily="34" charset="0"/>
              <a:cs typeface="Arial" panose="020B0604020202020204" pitchFamily="34" charset="0"/>
            </a:rPr>
            <a:t> DE CAMBIOS </a:t>
          </a:r>
          <a:endParaRPr lang="es-CO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485775</xdr:colOff>
      <xdr:row>25</xdr:row>
      <xdr:rowOff>10392</xdr:rowOff>
    </xdr:from>
    <xdr:to>
      <xdr:col>4</xdr:col>
      <xdr:colOff>104775</xdr:colOff>
      <xdr:row>29</xdr:row>
      <xdr:rowOff>171451</xdr:rowOff>
    </xdr:to>
    <xdr:sp macro="" textlink="">
      <xdr:nvSpPr>
        <xdr:cNvPr id="4" name="Flecha: pentágon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6E355D-4D61-4B89-99E1-63641A60F0EB}"/>
            </a:ext>
          </a:extLst>
        </xdr:cNvPr>
        <xdr:cNvSpPr/>
      </xdr:nvSpPr>
      <xdr:spPr>
        <a:xfrm>
          <a:off x="695325" y="4791942"/>
          <a:ext cx="1905000" cy="923059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PELIGROS</a:t>
          </a:r>
        </a:p>
      </xdr:txBody>
    </xdr:sp>
    <xdr:clientData/>
  </xdr:twoCellAnchor>
  <xdr:twoCellAnchor>
    <xdr:from>
      <xdr:col>4</xdr:col>
      <xdr:colOff>609600</xdr:colOff>
      <xdr:row>25</xdr:row>
      <xdr:rowOff>10392</xdr:rowOff>
    </xdr:from>
    <xdr:to>
      <xdr:col>7</xdr:col>
      <xdr:colOff>325056</xdr:colOff>
      <xdr:row>29</xdr:row>
      <xdr:rowOff>171451</xdr:rowOff>
    </xdr:to>
    <xdr:sp macro="" textlink="">
      <xdr:nvSpPr>
        <xdr:cNvPr id="5" name="Flecha: pentágon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654578-B1D1-4A4B-9968-677339C4CE3D}"/>
            </a:ext>
          </a:extLst>
        </xdr:cNvPr>
        <xdr:cNvSpPr/>
      </xdr:nvSpPr>
      <xdr:spPr>
        <a:xfrm>
          <a:off x="3105150" y="4791942"/>
          <a:ext cx="2001456" cy="923059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VALORACIÓN DEL RIESGO </a:t>
          </a:r>
        </a:p>
      </xdr:txBody>
    </xdr:sp>
    <xdr:clientData/>
  </xdr:twoCellAnchor>
  <xdr:twoCellAnchor>
    <xdr:from>
      <xdr:col>8</xdr:col>
      <xdr:colOff>57150</xdr:colOff>
      <xdr:row>25</xdr:row>
      <xdr:rowOff>5195</xdr:rowOff>
    </xdr:from>
    <xdr:to>
      <xdr:col>10</xdr:col>
      <xdr:colOff>438150</xdr:colOff>
      <xdr:row>30</xdr:row>
      <xdr:rowOff>9526</xdr:rowOff>
    </xdr:to>
    <xdr:sp macro="" textlink="">
      <xdr:nvSpPr>
        <xdr:cNvPr id="6" name="Flecha: pentágon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B0962C-9A94-4468-82F9-B6F1D6FF8C1F}"/>
            </a:ext>
          </a:extLst>
        </xdr:cNvPr>
        <xdr:cNvSpPr/>
      </xdr:nvSpPr>
      <xdr:spPr>
        <a:xfrm>
          <a:off x="5600700" y="4786745"/>
          <a:ext cx="1905000" cy="956831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TABLA DE PELIGROS </a:t>
          </a:r>
        </a:p>
      </xdr:txBody>
    </xdr:sp>
    <xdr:clientData/>
  </xdr:twoCellAnchor>
  <xdr:twoCellAnchor>
    <xdr:from>
      <xdr:col>11</xdr:col>
      <xdr:colOff>295275</xdr:colOff>
      <xdr:row>24</xdr:row>
      <xdr:rowOff>161925</xdr:rowOff>
    </xdr:from>
    <xdr:to>
      <xdr:col>13</xdr:col>
      <xdr:colOff>676275</xdr:colOff>
      <xdr:row>30</xdr:row>
      <xdr:rowOff>28576</xdr:rowOff>
    </xdr:to>
    <xdr:sp macro="" textlink="">
      <xdr:nvSpPr>
        <xdr:cNvPr id="7" name="Flecha: pentágon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49791E-8302-4C07-98AD-7164277BF883}"/>
            </a:ext>
          </a:extLst>
        </xdr:cNvPr>
        <xdr:cNvSpPr/>
      </xdr:nvSpPr>
      <xdr:spPr>
        <a:xfrm>
          <a:off x="8124825" y="4752975"/>
          <a:ext cx="1905000" cy="1009651"/>
        </a:xfrm>
        <a:prstGeom prst="homePlate">
          <a:avLst/>
        </a:prstGeom>
        <a:solidFill>
          <a:srgbClr val="00988C"/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latin typeface="Arial" panose="020B0604020202020204" pitchFamily="34" charset="0"/>
              <a:cs typeface="Arial" panose="020B0604020202020204" pitchFamily="34" charset="0"/>
            </a:rPr>
            <a:t>PELIGROS HIGIENICOS </a:t>
          </a:r>
        </a:p>
      </xdr:txBody>
    </xdr:sp>
    <xdr:clientData/>
  </xdr:twoCellAnchor>
  <xdr:twoCellAnchor editAs="oneCell">
    <xdr:from>
      <xdr:col>1</xdr:col>
      <xdr:colOff>136071</xdr:colOff>
      <xdr:row>1</xdr:row>
      <xdr:rowOff>87474</xdr:rowOff>
    </xdr:from>
    <xdr:to>
      <xdr:col>1</xdr:col>
      <xdr:colOff>602602</xdr:colOff>
      <xdr:row>4</xdr:row>
      <xdr:rowOff>183113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335CF49-C667-4500-B4F2-C1A31BDAD50E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621" y="277974"/>
          <a:ext cx="466531" cy="667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28575</xdr:rowOff>
    </xdr:from>
    <xdr:to>
      <xdr:col>0</xdr:col>
      <xdr:colOff>723901</xdr:colOff>
      <xdr:row>3</xdr:row>
      <xdr:rowOff>159758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B280D-52B5-4E63-9DA1-B8670B1A1F66}"/>
            </a:ext>
          </a:extLst>
        </xdr:cNvPr>
        <xdr:cNvSpPr/>
      </xdr:nvSpPr>
      <xdr:spPr>
        <a:xfrm rot="5400000">
          <a:off x="96334" y="122742"/>
          <a:ext cx="531233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329046</xdr:colOff>
      <xdr:row>1</xdr:row>
      <xdr:rowOff>69273</xdr:rowOff>
    </xdr:from>
    <xdr:to>
      <xdr:col>1</xdr:col>
      <xdr:colOff>795577</xdr:colOff>
      <xdr:row>4</xdr:row>
      <xdr:rowOff>112957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81C49B-C528-4B35-8966-9B23CF8FF2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364" y="259773"/>
          <a:ext cx="466531" cy="667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114302</xdr:rowOff>
    </xdr:from>
    <xdr:to>
      <xdr:col>0</xdr:col>
      <xdr:colOff>714375</xdr:colOff>
      <xdr:row>4</xdr:row>
      <xdr:rowOff>80963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9BCEF-8556-471A-AFF3-033580A2B7B7}"/>
            </a:ext>
          </a:extLst>
        </xdr:cNvPr>
        <xdr:cNvSpPr/>
      </xdr:nvSpPr>
      <xdr:spPr>
        <a:xfrm rot="5400000">
          <a:off x="88107" y="216695"/>
          <a:ext cx="538161" cy="714375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190500</xdr:colOff>
      <xdr:row>1</xdr:row>
      <xdr:rowOff>76200</xdr:rowOff>
    </xdr:from>
    <xdr:to>
      <xdr:col>1</xdr:col>
      <xdr:colOff>561975</xdr:colOff>
      <xdr:row>4</xdr:row>
      <xdr:rowOff>171839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0DD2FE-D671-4B97-BDEE-28EAF1ABDE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66700"/>
          <a:ext cx="371475" cy="667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166689</xdr:rowOff>
    </xdr:from>
    <xdr:to>
      <xdr:col>0</xdr:col>
      <xdr:colOff>723900</xdr:colOff>
      <xdr:row>3</xdr:row>
      <xdr:rowOff>133350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4C8A4-2D5C-406B-AA2A-E4756BFEDA93}"/>
            </a:ext>
          </a:extLst>
        </xdr:cNvPr>
        <xdr:cNvSpPr/>
      </xdr:nvSpPr>
      <xdr:spPr>
        <a:xfrm rot="5400000">
          <a:off x="92869" y="73820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152400</xdr:colOff>
      <xdr:row>1</xdr:row>
      <xdr:rowOff>95250</xdr:rowOff>
    </xdr:from>
    <xdr:to>
      <xdr:col>1</xdr:col>
      <xdr:colOff>523875</xdr:colOff>
      <xdr:row>5</xdr:row>
      <xdr:rowOff>38489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56C675-330B-4570-80E0-A4A4204E1F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85750"/>
          <a:ext cx="371475" cy="6671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0</xdr:col>
      <xdr:colOff>723900</xdr:colOff>
      <xdr:row>4</xdr:row>
      <xdr:rowOff>61910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76BC9-6C44-440C-8CEC-0D63A7F1E7FB}"/>
            </a:ext>
          </a:extLst>
        </xdr:cNvPr>
        <xdr:cNvSpPr/>
      </xdr:nvSpPr>
      <xdr:spPr>
        <a:xfrm rot="5400000">
          <a:off x="92869" y="192880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664766</xdr:colOff>
      <xdr:row>1</xdr:row>
      <xdr:rowOff>138906</xdr:rowOff>
    </xdr:from>
    <xdr:to>
      <xdr:col>1</xdr:col>
      <xdr:colOff>1131297</xdr:colOff>
      <xdr:row>4</xdr:row>
      <xdr:rowOff>101592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EDED71-8BCF-48D5-BFFD-6B8360FFF6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5" y="327422"/>
          <a:ext cx="466531" cy="6671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185744</xdr:rowOff>
    </xdr:from>
    <xdr:to>
      <xdr:col>0</xdr:col>
      <xdr:colOff>723900</xdr:colOff>
      <xdr:row>4</xdr:row>
      <xdr:rowOff>152405</xdr:rowOff>
    </xdr:to>
    <xdr:sp macro="" textlink="">
      <xdr:nvSpPr>
        <xdr:cNvPr id="3" name="Flecha: hacia abaj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134F2B-4FE1-4B63-A135-AC7093B5FA76}"/>
            </a:ext>
          </a:extLst>
        </xdr:cNvPr>
        <xdr:cNvSpPr/>
      </xdr:nvSpPr>
      <xdr:spPr>
        <a:xfrm rot="5400000">
          <a:off x="92869" y="92875"/>
          <a:ext cx="538161" cy="723900"/>
        </a:xfrm>
        <a:prstGeom prst="downArrow">
          <a:avLst/>
        </a:prstGeom>
        <a:solidFill>
          <a:srgbClr val="008080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ctr"/>
          <a:r>
            <a:rPr lang="es-CO" sz="6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</a:p>
      </xdr:txBody>
    </xdr:sp>
    <xdr:clientData/>
  </xdr:twoCellAnchor>
  <xdr:twoCellAnchor editAs="oneCell">
    <xdr:from>
      <xdr:col>1</xdr:col>
      <xdr:colOff>257175</xdr:colOff>
      <xdr:row>1</xdr:row>
      <xdr:rowOff>19050</xdr:rowOff>
    </xdr:from>
    <xdr:to>
      <xdr:col>1</xdr:col>
      <xdr:colOff>723706</xdr:colOff>
      <xdr:row>4</xdr:row>
      <xdr:rowOff>114689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74EEF5-BED6-4467-8FBE-BB921B496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209550"/>
          <a:ext cx="466531" cy="667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ENSAR%202015\agencias%20de%20colocacion\Agencia%20de%20colocaci&#243;n%20Mosquera\Plan%20de%20emergencia%20Agencia%20de%20colocaci&#243;n%20Mosqu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Jardines Sociales"/>
      <sheetName val="Esquema Sedes Enlace o Comedor"/>
      <sheetName val="Información General"/>
      <sheetName val="Análisis de Amenazas"/>
      <sheetName val="Análisis de Vulnerabilidad"/>
      <sheetName val="Vulnerabilidad Comedores"/>
      <sheetName val="Nivel del Riesgo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"/>
      <sheetName val="Evaluación Simulacro"/>
      <sheetName val="Plan de Acción Grandes"/>
      <sheetName val="Plan de Acción Jardines"/>
      <sheetName val="Plan de Acción Pequeñas"/>
      <sheetName val="PONS"/>
      <sheetName val="PE Enlaces"/>
      <sheetName val="Plan Emergencias Vehiculos"/>
      <sheetName val="Plan de Contingencia"/>
      <sheetName val="Plan de Parques G"/>
      <sheetName val="Plan Parques J"/>
      <sheetName val="Plan de Piscinas"/>
      <sheetName val="Parametros"/>
      <sheetName val="Sedes"/>
      <sheetName val="Brigadistas 2014"/>
      <sheetName val="Reporte de Emerg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731F-D641-4121-A5EE-60A087544CA3}">
  <sheetPr>
    <tabColor rgb="FF00482B"/>
  </sheetPr>
  <dimension ref="A1:X73"/>
  <sheetViews>
    <sheetView showGridLines="0" workbookViewId="0"/>
  </sheetViews>
  <sheetFormatPr baseColWidth="10" defaultRowHeight="15" x14ac:dyDescent="0.25"/>
  <cols>
    <col min="1" max="1" width="3.140625" style="169" customWidth="1"/>
    <col min="2" max="15" width="11.42578125" style="169"/>
    <col min="16" max="16" width="8.42578125" style="169" customWidth="1"/>
    <col min="17" max="17" width="6.7109375" style="169" customWidth="1"/>
    <col min="18" max="18" width="1.7109375" style="70" hidden="1" customWidth="1"/>
    <col min="19" max="23" width="0" style="70" hidden="1" customWidth="1"/>
    <col min="24" max="24" width="11.42578125" style="70"/>
    <col min="25" max="16384" width="11.42578125" style="158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0"/>
    </row>
    <row r="2" spans="1:24" x14ac:dyDescent="0.25">
      <c r="A2" s="1"/>
      <c r="B2" s="194"/>
      <c r="C2" s="195" t="s">
        <v>3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 t="s">
        <v>4</v>
      </c>
      <c r="P2" s="195"/>
      <c r="Q2" s="195"/>
      <c r="R2" s="1"/>
      <c r="S2" s="1"/>
      <c r="T2" s="1"/>
      <c r="U2" s="1"/>
      <c r="V2" s="1"/>
      <c r="W2" s="1"/>
      <c r="X2" s="158"/>
    </row>
    <row r="3" spans="1:24" x14ac:dyDescent="0.25">
      <c r="A3" s="1"/>
      <c r="B3" s="194"/>
      <c r="C3" s="195" t="s">
        <v>439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 t="s">
        <v>440</v>
      </c>
      <c r="P3" s="195"/>
      <c r="Q3" s="195"/>
      <c r="R3" s="1"/>
      <c r="S3" s="1"/>
      <c r="T3" s="1"/>
      <c r="U3" s="1"/>
      <c r="V3" s="1"/>
      <c r="W3" s="1"/>
      <c r="X3" s="158"/>
    </row>
    <row r="4" spans="1:24" x14ac:dyDescent="0.25">
      <c r="A4" s="1"/>
      <c r="B4" s="194"/>
      <c r="C4" s="195" t="s">
        <v>441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 t="s">
        <v>442</v>
      </c>
      <c r="P4" s="195"/>
      <c r="Q4" s="195"/>
      <c r="R4" s="1"/>
      <c r="S4" s="1"/>
      <c r="T4" s="1"/>
      <c r="U4" s="1"/>
      <c r="V4" s="1"/>
      <c r="W4" s="1"/>
      <c r="X4" s="158"/>
    </row>
    <row r="5" spans="1:24" x14ac:dyDescent="0.25">
      <c r="A5" s="1"/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 t="s">
        <v>5</v>
      </c>
      <c r="P5" s="196"/>
      <c r="Q5" s="196"/>
      <c r="R5" s="1"/>
      <c r="S5" s="1"/>
      <c r="T5" s="1"/>
      <c r="U5" s="1"/>
      <c r="V5" s="1"/>
      <c r="W5" s="1"/>
      <c r="X5" s="158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0"/>
    </row>
    <row r="7" spans="1:24" ht="15.75" thickBot="1" x14ac:dyDescent="0.3">
      <c r="A7" s="159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159"/>
      <c r="Q7" s="160"/>
    </row>
    <row r="8" spans="1:24" x14ac:dyDescent="0.25">
      <c r="A8" s="159"/>
      <c r="B8" s="183" t="s">
        <v>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5"/>
      <c r="P8" s="159"/>
      <c r="Q8" s="160"/>
    </row>
    <row r="9" spans="1:24" x14ac:dyDescent="0.25">
      <c r="A9" s="159"/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8"/>
      <c r="P9" s="159"/>
      <c r="Q9" s="160"/>
    </row>
    <row r="10" spans="1:24" x14ac:dyDescent="0.25">
      <c r="A10" s="159"/>
      <c r="B10" s="186" t="s">
        <v>1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/>
      <c r="P10" s="159"/>
      <c r="Q10" s="160"/>
    </row>
    <row r="11" spans="1:24" ht="15.75" thickBot="1" x14ac:dyDescent="0.3">
      <c r="A11" s="159"/>
      <c r="B11" s="18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159"/>
      <c r="Q11" s="160"/>
    </row>
    <row r="12" spans="1:24" x14ac:dyDescent="0.25">
      <c r="A12" s="159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159"/>
      <c r="Q12" s="160"/>
    </row>
    <row r="13" spans="1:24" x14ac:dyDescent="0.25">
      <c r="A13" s="159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159"/>
      <c r="Q13" s="160"/>
    </row>
    <row r="14" spans="1:24" x14ac:dyDescent="0.25">
      <c r="A14" s="159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159"/>
      <c r="Q14" s="160"/>
    </row>
    <row r="15" spans="1:24" x14ac:dyDescent="0.25">
      <c r="A15" s="159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159"/>
      <c r="Q15" s="160"/>
    </row>
    <row r="16" spans="1:24" x14ac:dyDescent="0.25">
      <c r="A16" s="159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159"/>
      <c r="Q16" s="160"/>
    </row>
    <row r="17" spans="1:18" x14ac:dyDescent="0.25">
      <c r="A17" s="159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159"/>
      <c r="Q17" s="161"/>
      <c r="R17" s="71"/>
    </row>
    <row r="18" spans="1:18" x14ac:dyDescent="0.25">
      <c r="A18" s="159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159"/>
      <c r="Q18" s="161"/>
      <c r="R18" s="71"/>
    </row>
    <row r="19" spans="1:18" x14ac:dyDescent="0.25">
      <c r="A19" s="159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159"/>
      <c r="Q19" s="160"/>
    </row>
    <row r="20" spans="1:18" x14ac:dyDescent="0.25">
      <c r="A20" s="159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159"/>
      <c r="Q20" s="160"/>
    </row>
    <row r="21" spans="1:18" x14ac:dyDescent="0.25">
      <c r="A21" s="159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159"/>
      <c r="Q21" s="160"/>
    </row>
    <row r="22" spans="1:18" x14ac:dyDescent="0.25">
      <c r="A22" s="159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159"/>
      <c r="Q22" s="160"/>
    </row>
    <row r="23" spans="1:18" x14ac:dyDescent="0.2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60"/>
    </row>
    <row r="24" spans="1:18" x14ac:dyDescent="0.25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60"/>
    </row>
    <row r="25" spans="1:18" x14ac:dyDescent="0.25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8" x14ac:dyDescent="0.25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</row>
    <row r="27" spans="1:18" x14ac:dyDescent="0.25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</row>
    <row r="28" spans="1:18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</row>
    <row r="29" spans="1:18" x14ac:dyDescent="0.2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</row>
    <row r="30" spans="1:18" x14ac:dyDescent="0.25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</row>
    <row r="31" spans="1:18" x14ac:dyDescent="0.25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</row>
    <row r="32" spans="1:18" x14ac:dyDescent="0.25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</row>
    <row r="33" spans="1:22" x14ac:dyDescent="0.25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</row>
    <row r="34" spans="1:22" x14ac:dyDescent="0.25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</row>
    <row r="35" spans="1:22" x14ac:dyDescent="0.2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1:22" x14ac:dyDescent="0.25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</row>
    <row r="37" spans="1:22" x14ac:dyDescent="0.25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60"/>
    </row>
    <row r="38" spans="1:22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</row>
    <row r="39" spans="1:22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60"/>
    </row>
    <row r="40" spans="1:22" x14ac:dyDescent="0.2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60"/>
    </row>
    <row r="41" spans="1:22" x14ac:dyDescent="0.25">
      <c r="A41" s="159"/>
      <c r="B41" s="162" t="s">
        <v>443</v>
      </c>
      <c r="C41" s="163"/>
      <c r="D41" s="164" t="s">
        <v>453</v>
      </c>
      <c r="E41" s="165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60"/>
    </row>
    <row r="42" spans="1:22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60"/>
    </row>
    <row r="43" spans="1:22" ht="50.25" customHeight="1" x14ac:dyDescent="0.25">
      <c r="A43" s="192" t="s">
        <v>444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66"/>
      <c r="R43" s="167"/>
      <c r="S43" s="167"/>
      <c r="T43" s="167"/>
      <c r="U43" s="167"/>
      <c r="V43" s="167"/>
    </row>
    <row r="44" spans="1:22" ht="27" customHeight="1" x14ac:dyDescent="0.25">
      <c r="A44" s="168"/>
      <c r="B44" s="193" t="s">
        <v>445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66"/>
      <c r="R44" s="167"/>
      <c r="S44" s="167"/>
      <c r="T44" s="167"/>
      <c r="U44" s="167"/>
      <c r="V44" s="167"/>
    </row>
    <row r="45" spans="1:2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160"/>
    </row>
    <row r="62" spans="2:2" x14ac:dyDescent="0.25">
      <c r="B62" s="170" t="s">
        <v>446</v>
      </c>
    </row>
    <row r="63" spans="2:2" x14ac:dyDescent="0.25">
      <c r="B63" s="170" t="s">
        <v>447</v>
      </c>
    </row>
    <row r="64" spans="2:2" x14ac:dyDescent="0.25">
      <c r="B64" s="170" t="s">
        <v>448</v>
      </c>
    </row>
    <row r="65" spans="2:2" x14ac:dyDescent="0.25">
      <c r="B65" s="170" t="s">
        <v>449</v>
      </c>
    </row>
    <row r="66" spans="2:2" x14ac:dyDescent="0.25">
      <c r="B66" s="170" t="s">
        <v>450</v>
      </c>
    </row>
    <row r="67" spans="2:2" x14ac:dyDescent="0.25">
      <c r="B67" s="170" t="s">
        <v>451</v>
      </c>
    </row>
    <row r="68" spans="2:2" x14ac:dyDescent="0.25">
      <c r="B68" s="170" t="s">
        <v>452</v>
      </c>
    </row>
    <row r="69" spans="2:2" x14ac:dyDescent="0.25">
      <c r="B69" s="170" t="s">
        <v>453</v>
      </c>
    </row>
    <row r="70" spans="2:2" x14ac:dyDescent="0.25">
      <c r="B70" s="170" t="s">
        <v>454</v>
      </c>
    </row>
    <row r="71" spans="2:2" x14ac:dyDescent="0.25">
      <c r="B71" s="170" t="s">
        <v>455</v>
      </c>
    </row>
    <row r="72" spans="2:2" x14ac:dyDescent="0.25">
      <c r="B72" s="170" t="s">
        <v>456</v>
      </c>
    </row>
    <row r="73" spans="2:2" x14ac:dyDescent="0.25">
      <c r="B73" s="170" t="s">
        <v>457</v>
      </c>
    </row>
  </sheetData>
  <sheetProtection algorithmName="SHA-512" hashValue="tS05VYu843u6eVGtrM3ZoU0hbmnwG/qD9xKcofvYMWqL4QKdg4ATxT6tqjX5vCmrXRsk6Ky0C/eDNruccw+dew==" saltValue="wTrCi44nx01qBq6TWyqh7A==" spinCount="100000" sheet="1" objects="1" scenarios="1" formatCells="0" formatColumns="0" formatRows="0"/>
  <mergeCells count="12">
    <mergeCell ref="B8:O9"/>
    <mergeCell ref="B10:O11"/>
    <mergeCell ref="A43:P43"/>
    <mergeCell ref="B44:P44"/>
    <mergeCell ref="B2:B5"/>
    <mergeCell ref="C2:N2"/>
    <mergeCell ref="O2:Q2"/>
    <mergeCell ref="C3:N3"/>
    <mergeCell ref="O3:Q3"/>
    <mergeCell ref="C4:N5"/>
    <mergeCell ref="O4:Q4"/>
    <mergeCell ref="O5:Q5"/>
  </mergeCells>
  <dataValidations count="1">
    <dataValidation type="list" allowBlank="1" showInputMessage="1" showErrorMessage="1" sqref="D41" xr:uid="{A1C5CC06-2CC2-4C41-A899-7B7328CE9397}">
      <formula1>$B$62:$B$73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"/>
  <sheetViews>
    <sheetView view="pageBreakPreview" zoomScale="55" zoomScaleNormal="55" zoomScaleSheetLayoutView="55" workbookViewId="0">
      <pane xSplit="4" ySplit="10" topLeftCell="K11" activePane="bottomRight" state="frozen"/>
      <selection pane="topRight" activeCell="E1" sqref="E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1.5703125" style="58" customWidth="1"/>
    <col min="2" max="2" width="15.85546875" style="57" customWidth="1"/>
    <col min="3" max="3" width="17.28515625" style="57" customWidth="1"/>
    <col min="4" max="4" width="21.28515625" style="57" customWidth="1"/>
    <col min="5" max="5" width="29.140625" style="2" customWidth="1"/>
    <col min="6" max="6" width="44.85546875" style="66" customWidth="1"/>
    <col min="7" max="8" width="11.42578125" style="2"/>
    <col min="9" max="9" width="30" style="2" customWidth="1"/>
    <col min="10" max="10" width="20.85546875" style="2" customWidth="1"/>
    <col min="11" max="11" width="41.42578125" style="2" customWidth="1"/>
    <col min="12" max="12" width="25.7109375" style="2" customWidth="1"/>
    <col min="13" max="13" width="34.5703125" style="2" customWidth="1"/>
    <col min="14" max="14" width="47.140625" style="2" customWidth="1"/>
    <col min="15" max="23" width="11.42578125" style="2"/>
    <col min="24" max="25" width="33.42578125" style="2" customWidth="1"/>
    <col min="26" max="26" width="12.42578125" style="2" customWidth="1"/>
    <col min="27" max="27" width="14.5703125" style="2" customWidth="1"/>
    <col min="28" max="28" width="21.85546875" style="2" customWidth="1"/>
    <col min="29" max="29" width="44.28515625" style="2" customWidth="1"/>
    <col min="30" max="30" width="34.7109375" style="2" customWidth="1"/>
    <col min="31" max="31" width="5.28515625" style="2" customWidth="1"/>
    <col min="32" max="32" width="11.42578125" style="2"/>
    <col min="33" max="16384" width="11.42578125" style="1"/>
  </cols>
  <sheetData>
    <row r="1" spans="1:32" x14ac:dyDescent="0.25">
      <c r="N1" s="2" t="s">
        <v>2</v>
      </c>
    </row>
    <row r="2" spans="1:32" ht="15.75" customHeight="1" x14ac:dyDescent="0.25">
      <c r="A2" s="1"/>
      <c r="B2" s="203"/>
      <c r="C2" s="206" t="s">
        <v>3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C2" s="204" t="s">
        <v>4</v>
      </c>
      <c r="AD2" s="204"/>
    </row>
    <row r="3" spans="1:32" ht="15.75" customHeight="1" x14ac:dyDescent="0.25">
      <c r="A3" s="1"/>
      <c r="B3" s="203"/>
      <c r="C3" s="206" t="s">
        <v>439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  <c r="AC3" s="204" t="s">
        <v>440</v>
      </c>
      <c r="AD3" s="204"/>
    </row>
    <row r="4" spans="1:32" ht="16.5" customHeight="1" x14ac:dyDescent="0.25">
      <c r="A4" s="1"/>
      <c r="B4" s="203"/>
      <c r="C4" s="209" t="s">
        <v>441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205" t="s">
        <v>442</v>
      </c>
      <c r="AD4" s="205"/>
    </row>
    <row r="5" spans="1:32" x14ac:dyDescent="0.25">
      <c r="A5" s="1"/>
      <c r="B5" s="203"/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04" t="s">
        <v>129</v>
      </c>
      <c r="AD5" s="204"/>
    </row>
    <row r="6" spans="1:32" ht="7.5" customHeight="1" x14ac:dyDescent="0.25"/>
    <row r="7" spans="1:32" x14ac:dyDescent="0.25">
      <c r="A7" s="1"/>
      <c r="B7" s="84">
        <v>33</v>
      </c>
    </row>
    <row r="8" spans="1:32" ht="5.25" customHeight="1" x14ac:dyDescent="0.25"/>
    <row r="9" spans="1:32" ht="45" customHeight="1" x14ac:dyDescent="0.25">
      <c r="A9" s="1"/>
      <c r="B9" s="200" t="s">
        <v>6</v>
      </c>
      <c r="C9" s="200" t="s">
        <v>7</v>
      </c>
      <c r="D9" s="200" t="s">
        <v>568</v>
      </c>
      <c r="E9" s="198" t="s">
        <v>8</v>
      </c>
      <c r="F9" s="198" t="s">
        <v>9</v>
      </c>
      <c r="G9" s="198" t="s">
        <v>10</v>
      </c>
      <c r="H9" s="215"/>
      <c r="I9" s="198" t="s">
        <v>11</v>
      </c>
      <c r="J9" s="198"/>
      <c r="K9" s="216" t="s">
        <v>12</v>
      </c>
      <c r="L9" s="197" t="s">
        <v>13</v>
      </c>
      <c r="M9" s="197"/>
      <c r="N9" s="197"/>
      <c r="O9" s="198" t="s">
        <v>14</v>
      </c>
      <c r="P9" s="198"/>
      <c r="Q9" s="198"/>
      <c r="R9" s="198"/>
      <c r="S9" s="198"/>
      <c r="T9" s="198"/>
      <c r="U9" s="198"/>
      <c r="V9" s="55" t="s">
        <v>15</v>
      </c>
      <c r="W9" s="198" t="s">
        <v>16</v>
      </c>
      <c r="X9" s="198"/>
      <c r="Y9" s="198"/>
      <c r="Z9" s="198" t="s">
        <v>17</v>
      </c>
      <c r="AA9" s="198"/>
      <c r="AB9" s="198"/>
      <c r="AC9" s="199"/>
      <c r="AD9" s="198"/>
      <c r="AE9" s="1"/>
      <c r="AF9" s="1"/>
    </row>
    <row r="10" spans="1:32" ht="63" customHeight="1" x14ac:dyDescent="0.25">
      <c r="A10" s="1"/>
      <c r="B10" s="200"/>
      <c r="C10" s="200"/>
      <c r="D10" s="200"/>
      <c r="E10" s="198"/>
      <c r="F10" s="198"/>
      <c r="G10" s="55" t="s">
        <v>18</v>
      </c>
      <c r="H10" s="55" t="s">
        <v>19</v>
      </c>
      <c r="I10" s="55" t="s">
        <v>20</v>
      </c>
      <c r="J10" s="55" t="s">
        <v>21</v>
      </c>
      <c r="K10" s="216"/>
      <c r="L10" s="59" t="s">
        <v>22</v>
      </c>
      <c r="M10" s="56" t="s">
        <v>23</v>
      </c>
      <c r="N10" s="59" t="s">
        <v>24</v>
      </c>
      <c r="O10" s="90" t="s">
        <v>25</v>
      </c>
      <c r="P10" s="90" t="s">
        <v>26</v>
      </c>
      <c r="Q10" s="90" t="s">
        <v>27</v>
      </c>
      <c r="R10" s="90" t="s">
        <v>28</v>
      </c>
      <c r="S10" s="90" t="s">
        <v>29</v>
      </c>
      <c r="T10" s="90" t="s">
        <v>30</v>
      </c>
      <c r="U10" s="90" t="s">
        <v>31</v>
      </c>
      <c r="V10" s="90" t="s">
        <v>32</v>
      </c>
      <c r="W10" s="90" t="s">
        <v>33</v>
      </c>
      <c r="X10" s="55" t="s">
        <v>34</v>
      </c>
      <c r="Y10" s="55" t="s">
        <v>35</v>
      </c>
      <c r="Z10" s="55" t="s">
        <v>36</v>
      </c>
      <c r="AA10" s="55" t="s">
        <v>37</v>
      </c>
      <c r="AB10" s="55" t="s">
        <v>38</v>
      </c>
      <c r="AC10" s="55" t="s">
        <v>39</v>
      </c>
      <c r="AD10" s="55" t="s">
        <v>40</v>
      </c>
      <c r="AE10" s="1"/>
      <c r="AF10" s="1"/>
    </row>
    <row r="11" spans="1:32" ht="356.25" customHeight="1" x14ac:dyDescent="0.25">
      <c r="A11" s="1"/>
      <c r="B11" s="151" t="s">
        <v>41</v>
      </c>
      <c r="C11" s="152" t="s">
        <v>458</v>
      </c>
      <c r="D11" s="152" t="s">
        <v>459</v>
      </c>
      <c r="E11" s="53" t="s">
        <v>460</v>
      </c>
      <c r="F11" s="53" t="s">
        <v>461</v>
      </c>
      <c r="G11" s="53" t="s">
        <v>42</v>
      </c>
      <c r="H11" s="53"/>
      <c r="I11" s="95" t="s">
        <v>462</v>
      </c>
      <c r="J11" s="96" t="s">
        <v>463</v>
      </c>
      <c r="K11" s="97" t="s">
        <v>43</v>
      </c>
      <c r="L11" s="107" t="s">
        <v>44</v>
      </c>
      <c r="M11" s="97" t="s">
        <v>464</v>
      </c>
      <c r="N11" s="97" t="s">
        <v>465</v>
      </c>
      <c r="O11" s="95">
        <v>2</v>
      </c>
      <c r="P11" s="95">
        <v>3</v>
      </c>
      <c r="Q11" s="95">
        <f t="shared" ref="Q11:Q27" si="0">O11*P11</f>
        <v>6</v>
      </c>
      <c r="R11" s="95" t="str">
        <f t="shared" ref="R11:R27" si="1">IF(Q11&lt;=4,"BAJO",IF(Q11&lt;=8,"MEDIO",IF(Q11&lt;=20,"ALTO","MUY ALTO")))</f>
        <v>MEDIO</v>
      </c>
      <c r="S11" s="95">
        <v>10</v>
      </c>
      <c r="T11" s="95">
        <f t="shared" ref="T11:T27" si="2">Q11*S11</f>
        <v>60</v>
      </c>
      <c r="U11" s="95" t="str">
        <f t="shared" ref="U11:U27" si="3">IF(T11&lt;=20,"IV",IF(T11&lt;=120,"III",IF(T11&lt;=500,"II",IF(T11&lt;=4000,"I",FALSE))))</f>
        <v>III</v>
      </c>
      <c r="V11" s="119" t="str">
        <f t="shared" ref="V11:V48" si="4">IF(U11="IV","Aceptable",IF(U11="III","Mejorable",IF(U11="II","aceptable con control especifico",IF(U11="I","No aceptable",FALSE))))</f>
        <v>Mejorable</v>
      </c>
      <c r="W11" s="95" t="s">
        <v>407</v>
      </c>
      <c r="X11" s="97" t="s">
        <v>45</v>
      </c>
      <c r="Y11" s="98" t="s">
        <v>46</v>
      </c>
      <c r="Z11" s="95" t="s">
        <v>47</v>
      </c>
      <c r="AA11" s="95" t="s">
        <v>47</v>
      </c>
      <c r="AB11" s="95" t="s">
        <v>47</v>
      </c>
      <c r="AC11" s="95" t="s">
        <v>466</v>
      </c>
      <c r="AD11" s="95" t="s">
        <v>47</v>
      </c>
      <c r="AE11" s="1"/>
      <c r="AF11" s="1"/>
    </row>
    <row r="12" spans="1:32" ht="409.5" x14ac:dyDescent="0.25">
      <c r="A12" s="1"/>
      <c r="B12" s="151" t="s">
        <v>41</v>
      </c>
      <c r="C12" s="152" t="s">
        <v>458</v>
      </c>
      <c r="D12" s="152" t="s">
        <v>459</v>
      </c>
      <c r="E12" s="53" t="s">
        <v>460</v>
      </c>
      <c r="F12" s="53" t="s">
        <v>461</v>
      </c>
      <c r="G12" s="53"/>
      <c r="H12" s="53" t="s">
        <v>42</v>
      </c>
      <c r="I12" s="95" t="s">
        <v>467</v>
      </c>
      <c r="J12" s="96" t="s">
        <v>463</v>
      </c>
      <c r="K12" s="97" t="s">
        <v>468</v>
      </c>
      <c r="L12" s="107" t="s">
        <v>44</v>
      </c>
      <c r="M12" s="97" t="s">
        <v>469</v>
      </c>
      <c r="N12" s="97" t="s">
        <v>470</v>
      </c>
      <c r="O12" s="95">
        <v>2</v>
      </c>
      <c r="P12" s="95">
        <v>2</v>
      </c>
      <c r="Q12" s="95">
        <v>4</v>
      </c>
      <c r="R12" s="95" t="str">
        <f t="shared" si="1"/>
        <v>BAJO</v>
      </c>
      <c r="S12" s="95">
        <v>10</v>
      </c>
      <c r="T12" s="95">
        <f t="shared" si="2"/>
        <v>40</v>
      </c>
      <c r="U12" s="95" t="str">
        <f t="shared" si="3"/>
        <v>III</v>
      </c>
      <c r="V12" s="119" t="str">
        <f t="shared" si="4"/>
        <v>Mejorable</v>
      </c>
      <c r="W12" s="95">
        <v>3</v>
      </c>
      <c r="X12" s="97" t="s">
        <v>471</v>
      </c>
      <c r="Y12" s="98" t="s">
        <v>18</v>
      </c>
      <c r="Z12" s="95" t="s">
        <v>47</v>
      </c>
      <c r="AA12" s="95" t="s">
        <v>47</v>
      </c>
      <c r="AB12" s="95" t="s">
        <v>47</v>
      </c>
      <c r="AC12" s="95" t="s">
        <v>472</v>
      </c>
      <c r="AD12" s="95" t="s">
        <v>47</v>
      </c>
      <c r="AE12" s="1"/>
      <c r="AF12" s="1"/>
    </row>
    <row r="13" spans="1:32" ht="276" customHeight="1" x14ac:dyDescent="0.25">
      <c r="A13" s="1"/>
      <c r="B13" s="151" t="s">
        <v>41</v>
      </c>
      <c r="C13" s="152" t="s">
        <v>458</v>
      </c>
      <c r="D13" s="152" t="s">
        <v>459</v>
      </c>
      <c r="E13" s="53" t="s">
        <v>460</v>
      </c>
      <c r="F13" s="53" t="s">
        <v>461</v>
      </c>
      <c r="G13" s="53" t="s">
        <v>42</v>
      </c>
      <c r="H13" s="53"/>
      <c r="I13" s="95" t="s">
        <v>473</v>
      </c>
      <c r="J13" s="96" t="s">
        <v>474</v>
      </c>
      <c r="K13" s="97" t="s">
        <v>48</v>
      </c>
      <c r="L13" s="107" t="s">
        <v>49</v>
      </c>
      <c r="M13" s="97" t="s">
        <v>50</v>
      </c>
      <c r="N13" s="97" t="s">
        <v>475</v>
      </c>
      <c r="O13" s="95">
        <v>2</v>
      </c>
      <c r="P13" s="95">
        <v>2</v>
      </c>
      <c r="Q13" s="95">
        <f t="shared" si="0"/>
        <v>4</v>
      </c>
      <c r="R13" s="95" t="str">
        <f t="shared" si="1"/>
        <v>BAJO</v>
      </c>
      <c r="S13" s="95">
        <v>25</v>
      </c>
      <c r="T13" s="95">
        <f t="shared" si="2"/>
        <v>100</v>
      </c>
      <c r="U13" s="95" t="str">
        <f t="shared" si="3"/>
        <v>III</v>
      </c>
      <c r="V13" s="119" t="str">
        <f t="shared" si="4"/>
        <v>Mejorable</v>
      </c>
      <c r="W13" s="95">
        <v>3</v>
      </c>
      <c r="X13" s="97" t="s">
        <v>51</v>
      </c>
      <c r="Y13" s="98" t="s">
        <v>18</v>
      </c>
      <c r="Z13" s="95" t="s">
        <v>47</v>
      </c>
      <c r="AA13" s="95" t="s">
        <v>47</v>
      </c>
      <c r="AB13" s="95" t="s">
        <v>476</v>
      </c>
      <c r="AC13" s="95" t="s">
        <v>477</v>
      </c>
      <c r="AD13" s="95" t="s">
        <v>47</v>
      </c>
      <c r="AE13" s="1"/>
      <c r="AF13" s="1"/>
    </row>
    <row r="14" spans="1:32" ht="330" customHeight="1" x14ac:dyDescent="0.25">
      <c r="A14" s="1"/>
      <c r="B14" s="151" t="s">
        <v>41</v>
      </c>
      <c r="C14" s="152" t="s">
        <v>458</v>
      </c>
      <c r="D14" s="152" t="s">
        <v>459</v>
      </c>
      <c r="E14" s="53" t="s">
        <v>460</v>
      </c>
      <c r="F14" s="53" t="s">
        <v>461</v>
      </c>
      <c r="G14" s="53" t="s">
        <v>42</v>
      </c>
      <c r="H14" s="53"/>
      <c r="I14" s="95" t="s">
        <v>478</v>
      </c>
      <c r="J14" s="96" t="s">
        <v>474</v>
      </c>
      <c r="K14" s="97" t="s">
        <v>52</v>
      </c>
      <c r="L14" s="107" t="s">
        <v>479</v>
      </c>
      <c r="M14" s="95" t="s">
        <v>44</v>
      </c>
      <c r="N14" s="97" t="s">
        <v>480</v>
      </c>
      <c r="O14" s="95">
        <v>2</v>
      </c>
      <c r="P14" s="95">
        <v>2</v>
      </c>
      <c r="Q14" s="95">
        <f t="shared" si="0"/>
        <v>4</v>
      </c>
      <c r="R14" s="95" t="str">
        <f t="shared" si="1"/>
        <v>BAJO</v>
      </c>
      <c r="S14" s="95">
        <v>60</v>
      </c>
      <c r="T14" s="95">
        <f t="shared" si="2"/>
        <v>240</v>
      </c>
      <c r="U14" s="95" t="str">
        <f t="shared" si="3"/>
        <v>II</v>
      </c>
      <c r="V14" s="120" t="str">
        <f t="shared" si="4"/>
        <v>aceptable con control especifico</v>
      </c>
      <c r="W14" s="95">
        <v>3</v>
      </c>
      <c r="X14" s="97" t="s">
        <v>481</v>
      </c>
      <c r="Y14" s="98" t="s">
        <v>18</v>
      </c>
      <c r="Z14" s="95" t="s">
        <v>47</v>
      </c>
      <c r="AA14" s="95" t="s">
        <v>482</v>
      </c>
      <c r="AB14" s="95" t="s">
        <v>47</v>
      </c>
      <c r="AC14" s="95" t="s">
        <v>483</v>
      </c>
      <c r="AD14" s="95" t="s">
        <v>47</v>
      </c>
      <c r="AE14" s="1"/>
      <c r="AF14" s="1"/>
    </row>
    <row r="15" spans="1:32" ht="409.5" x14ac:dyDescent="0.25">
      <c r="A15" s="1"/>
      <c r="B15" s="151" t="s">
        <v>41</v>
      </c>
      <c r="C15" s="152" t="s">
        <v>458</v>
      </c>
      <c r="D15" s="152" t="s">
        <v>459</v>
      </c>
      <c r="E15" s="53" t="s">
        <v>460</v>
      </c>
      <c r="F15" s="53" t="s">
        <v>461</v>
      </c>
      <c r="G15" s="53" t="s">
        <v>42</v>
      </c>
      <c r="H15" s="53"/>
      <c r="I15" s="95" t="s">
        <v>484</v>
      </c>
      <c r="J15" s="96" t="s">
        <v>474</v>
      </c>
      <c r="K15" s="97" t="s">
        <v>53</v>
      </c>
      <c r="L15" s="107" t="s">
        <v>44</v>
      </c>
      <c r="M15" s="97" t="s">
        <v>485</v>
      </c>
      <c r="N15" s="97" t="s">
        <v>486</v>
      </c>
      <c r="O15" s="95">
        <v>2</v>
      </c>
      <c r="P15" s="95">
        <v>2</v>
      </c>
      <c r="Q15" s="95">
        <f t="shared" si="0"/>
        <v>4</v>
      </c>
      <c r="R15" s="95" t="str">
        <f t="shared" si="1"/>
        <v>BAJO</v>
      </c>
      <c r="S15" s="95">
        <v>25</v>
      </c>
      <c r="T15" s="95">
        <f t="shared" si="2"/>
        <v>100</v>
      </c>
      <c r="U15" s="95" t="str">
        <f t="shared" si="3"/>
        <v>III</v>
      </c>
      <c r="V15" s="119" t="str">
        <f t="shared" si="4"/>
        <v>Mejorable</v>
      </c>
      <c r="W15" s="95">
        <v>3</v>
      </c>
      <c r="X15" s="97" t="s">
        <v>54</v>
      </c>
      <c r="Y15" s="98" t="s">
        <v>18</v>
      </c>
      <c r="Z15" s="95" t="s">
        <v>47</v>
      </c>
      <c r="AA15" s="95" t="s">
        <v>47</v>
      </c>
      <c r="AB15" s="95" t="s">
        <v>47</v>
      </c>
      <c r="AC15" s="95" t="s">
        <v>487</v>
      </c>
      <c r="AD15" s="95" t="s">
        <v>47</v>
      </c>
      <c r="AE15" s="1"/>
      <c r="AF15" s="1"/>
    </row>
    <row r="16" spans="1:32" ht="348" customHeight="1" x14ac:dyDescent="0.25">
      <c r="A16" s="1"/>
      <c r="B16" s="151" t="s">
        <v>41</v>
      </c>
      <c r="C16" s="152" t="s">
        <v>458</v>
      </c>
      <c r="D16" s="152" t="s">
        <v>459</v>
      </c>
      <c r="E16" s="53" t="s">
        <v>460</v>
      </c>
      <c r="F16" s="53" t="s">
        <v>461</v>
      </c>
      <c r="G16" s="53" t="s">
        <v>42</v>
      </c>
      <c r="H16" s="53"/>
      <c r="I16" s="53" t="s">
        <v>488</v>
      </c>
      <c r="J16" s="96" t="s">
        <v>421</v>
      </c>
      <c r="K16" s="97" t="s">
        <v>489</v>
      </c>
      <c r="L16" s="107" t="s">
        <v>44</v>
      </c>
      <c r="M16" s="97" t="s">
        <v>44</v>
      </c>
      <c r="N16" s="99" t="s">
        <v>55</v>
      </c>
      <c r="O16" s="95">
        <v>2</v>
      </c>
      <c r="P16" s="95">
        <v>3</v>
      </c>
      <c r="Q16" s="95">
        <f t="shared" si="0"/>
        <v>6</v>
      </c>
      <c r="R16" s="95" t="str">
        <f t="shared" si="1"/>
        <v>MEDIO</v>
      </c>
      <c r="S16" s="95">
        <v>10</v>
      </c>
      <c r="T16" s="95">
        <f t="shared" si="2"/>
        <v>60</v>
      </c>
      <c r="U16" s="95" t="str">
        <f t="shared" si="3"/>
        <v>III</v>
      </c>
      <c r="V16" s="119" t="str">
        <f t="shared" si="4"/>
        <v>Mejorable</v>
      </c>
      <c r="W16" s="95">
        <v>3</v>
      </c>
      <c r="X16" s="97" t="s">
        <v>490</v>
      </c>
      <c r="Y16" s="98" t="s">
        <v>18</v>
      </c>
      <c r="Z16" s="95" t="s">
        <v>47</v>
      </c>
      <c r="AA16" s="95" t="s">
        <v>47</v>
      </c>
      <c r="AB16" s="100" t="s">
        <v>47</v>
      </c>
      <c r="AC16" s="101" t="s">
        <v>491</v>
      </c>
      <c r="AD16" s="95" t="s">
        <v>47</v>
      </c>
      <c r="AE16" s="1"/>
      <c r="AF16" s="1"/>
    </row>
    <row r="17" spans="1:32" ht="409.5" x14ac:dyDescent="0.25">
      <c r="A17" s="1"/>
      <c r="B17" s="151" t="s">
        <v>41</v>
      </c>
      <c r="C17" s="152" t="s">
        <v>458</v>
      </c>
      <c r="D17" s="152" t="s">
        <v>459</v>
      </c>
      <c r="E17" s="53" t="s">
        <v>460</v>
      </c>
      <c r="F17" s="53" t="s">
        <v>461</v>
      </c>
      <c r="G17" s="53" t="s">
        <v>42</v>
      </c>
      <c r="H17" s="53"/>
      <c r="I17" s="53" t="s">
        <v>492</v>
      </c>
      <c r="J17" s="96" t="s">
        <v>421</v>
      </c>
      <c r="K17" s="97" t="s">
        <v>493</v>
      </c>
      <c r="L17" s="107" t="s">
        <v>44</v>
      </c>
      <c r="M17" s="97" t="s">
        <v>44</v>
      </c>
      <c r="N17" s="99" t="s">
        <v>55</v>
      </c>
      <c r="O17" s="95">
        <v>6</v>
      </c>
      <c r="P17" s="95">
        <v>2</v>
      </c>
      <c r="Q17" s="95">
        <f t="shared" si="0"/>
        <v>12</v>
      </c>
      <c r="R17" s="95" t="str">
        <f t="shared" si="1"/>
        <v>ALTO</v>
      </c>
      <c r="S17" s="95">
        <v>25</v>
      </c>
      <c r="T17" s="95">
        <f t="shared" si="2"/>
        <v>300</v>
      </c>
      <c r="U17" s="95" t="str">
        <f t="shared" si="3"/>
        <v>II</v>
      </c>
      <c r="V17" s="120" t="str">
        <f t="shared" si="4"/>
        <v>aceptable con control especifico</v>
      </c>
      <c r="W17" s="95">
        <v>3</v>
      </c>
      <c r="X17" s="97" t="s">
        <v>56</v>
      </c>
      <c r="Y17" s="98" t="s">
        <v>18</v>
      </c>
      <c r="Z17" s="95" t="s">
        <v>47</v>
      </c>
      <c r="AA17" s="95" t="s">
        <v>47</v>
      </c>
      <c r="AB17" s="100" t="s">
        <v>47</v>
      </c>
      <c r="AC17" s="121" t="s">
        <v>57</v>
      </c>
      <c r="AD17" s="95" t="s">
        <v>47</v>
      </c>
      <c r="AE17" s="1"/>
      <c r="AF17" s="1"/>
    </row>
    <row r="18" spans="1:32" ht="409.6" thickBot="1" x14ac:dyDescent="0.3">
      <c r="A18" s="1"/>
      <c r="B18" s="151" t="s">
        <v>41</v>
      </c>
      <c r="C18" s="152" t="s">
        <v>458</v>
      </c>
      <c r="D18" s="152" t="s">
        <v>459</v>
      </c>
      <c r="E18" s="53" t="s">
        <v>460</v>
      </c>
      <c r="F18" s="53" t="s">
        <v>461</v>
      </c>
      <c r="G18" s="53" t="s">
        <v>42</v>
      </c>
      <c r="H18" s="53"/>
      <c r="I18" s="122" t="s">
        <v>494</v>
      </c>
      <c r="J18" s="96" t="s">
        <v>495</v>
      </c>
      <c r="K18" s="97" t="s">
        <v>58</v>
      </c>
      <c r="L18" s="107" t="s">
        <v>44</v>
      </c>
      <c r="M18" s="97" t="s">
        <v>44</v>
      </c>
      <c r="N18" s="100" t="s">
        <v>496</v>
      </c>
      <c r="O18" s="95">
        <v>2</v>
      </c>
      <c r="P18" s="95">
        <v>3</v>
      </c>
      <c r="Q18" s="95">
        <f t="shared" si="0"/>
        <v>6</v>
      </c>
      <c r="R18" s="95" t="str">
        <f t="shared" si="1"/>
        <v>MEDIO</v>
      </c>
      <c r="S18" s="95">
        <v>25</v>
      </c>
      <c r="T18" s="95">
        <f t="shared" si="2"/>
        <v>150</v>
      </c>
      <c r="U18" s="95" t="str">
        <f t="shared" si="3"/>
        <v>II</v>
      </c>
      <c r="V18" s="120" t="str">
        <f t="shared" si="4"/>
        <v>aceptable con control especifico</v>
      </c>
      <c r="W18" s="95">
        <v>3</v>
      </c>
      <c r="X18" s="97" t="s">
        <v>59</v>
      </c>
      <c r="Y18" s="98" t="s">
        <v>18</v>
      </c>
      <c r="Z18" s="95" t="s">
        <v>47</v>
      </c>
      <c r="AA18" s="95" t="s">
        <v>47</v>
      </c>
      <c r="AB18" s="95" t="s">
        <v>47</v>
      </c>
      <c r="AC18" s="53" t="s">
        <v>497</v>
      </c>
      <c r="AD18" s="95" t="s">
        <v>47</v>
      </c>
      <c r="AE18" s="1"/>
      <c r="AF18" s="1"/>
    </row>
    <row r="19" spans="1:32" ht="367.5" customHeight="1" x14ac:dyDescent="0.25">
      <c r="A19" s="1"/>
      <c r="B19" s="151" t="s">
        <v>41</v>
      </c>
      <c r="C19" s="152" t="s">
        <v>458</v>
      </c>
      <c r="D19" s="152" t="s">
        <v>459</v>
      </c>
      <c r="E19" s="53" t="s">
        <v>460</v>
      </c>
      <c r="F19" s="53" t="s">
        <v>461</v>
      </c>
      <c r="G19" s="53" t="s">
        <v>42</v>
      </c>
      <c r="H19" s="53"/>
      <c r="I19" s="123" t="s">
        <v>498</v>
      </c>
      <c r="J19" s="96" t="s">
        <v>495</v>
      </c>
      <c r="K19" s="97" t="s">
        <v>60</v>
      </c>
      <c r="L19" s="107" t="s">
        <v>44</v>
      </c>
      <c r="M19" s="97" t="s">
        <v>44</v>
      </c>
      <c r="N19" s="99" t="s">
        <v>499</v>
      </c>
      <c r="O19" s="95">
        <v>2</v>
      </c>
      <c r="P19" s="95">
        <v>3</v>
      </c>
      <c r="Q19" s="95">
        <f t="shared" si="0"/>
        <v>6</v>
      </c>
      <c r="R19" s="95" t="str">
        <f t="shared" si="1"/>
        <v>MEDIO</v>
      </c>
      <c r="S19" s="95">
        <v>60</v>
      </c>
      <c r="T19" s="95">
        <f t="shared" si="2"/>
        <v>360</v>
      </c>
      <c r="U19" s="95" t="str">
        <f t="shared" si="3"/>
        <v>II</v>
      </c>
      <c r="V19" s="120" t="str">
        <f t="shared" si="4"/>
        <v>aceptable con control especifico</v>
      </c>
      <c r="W19" s="95">
        <v>3</v>
      </c>
      <c r="X19" s="97" t="s">
        <v>59</v>
      </c>
      <c r="Y19" s="98" t="s">
        <v>18</v>
      </c>
      <c r="Z19" s="95" t="s">
        <v>47</v>
      </c>
      <c r="AA19" s="95" t="s">
        <v>47</v>
      </c>
      <c r="AB19" s="95" t="s">
        <v>47</v>
      </c>
      <c r="AC19" s="53" t="s">
        <v>500</v>
      </c>
      <c r="AD19" s="95" t="s">
        <v>47</v>
      </c>
      <c r="AF19" s="1"/>
    </row>
    <row r="20" spans="1:32" ht="409.5" x14ac:dyDescent="0.25">
      <c r="A20" s="2"/>
      <c r="B20" s="151" t="s">
        <v>41</v>
      </c>
      <c r="C20" s="152" t="s">
        <v>458</v>
      </c>
      <c r="D20" s="152" t="s">
        <v>459</v>
      </c>
      <c r="E20" s="53" t="s">
        <v>460</v>
      </c>
      <c r="F20" s="53" t="s">
        <v>461</v>
      </c>
      <c r="G20" s="53" t="s">
        <v>42</v>
      </c>
      <c r="H20" s="53"/>
      <c r="I20" s="99" t="s">
        <v>501</v>
      </c>
      <c r="J20" s="96" t="s">
        <v>495</v>
      </c>
      <c r="K20" s="97" t="s">
        <v>502</v>
      </c>
      <c r="L20" s="107" t="s">
        <v>44</v>
      </c>
      <c r="M20" s="97" t="s">
        <v>44</v>
      </c>
      <c r="N20" s="102" t="s">
        <v>61</v>
      </c>
      <c r="O20" s="53">
        <v>2</v>
      </c>
      <c r="P20" s="53">
        <v>3</v>
      </c>
      <c r="Q20" s="95">
        <f t="shared" si="0"/>
        <v>6</v>
      </c>
      <c r="R20" s="95" t="str">
        <f t="shared" si="1"/>
        <v>MEDIO</v>
      </c>
      <c r="S20" s="53">
        <v>25</v>
      </c>
      <c r="T20" s="95">
        <f t="shared" si="2"/>
        <v>150</v>
      </c>
      <c r="U20" s="95" t="str">
        <f t="shared" si="3"/>
        <v>II</v>
      </c>
      <c r="V20" s="120" t="str">
        <f t="shared" si="4"/>
        <v>aceptable con control especifico</v>
      </c>
      <c r="W20" s="95">
        <v>3</v>
      </c>
      <c r="X20" s="97" t="s">
        <v>503</v>
      </c>
      <c r="Y20" s="53" t="s">
        <v>18</v>
      </c>
      <c r="Z20" s="95" t="s">
        <v>47</v>
      </c>
      <c r="AA20" s="95" t="s">
        <v>47</v>
      </c>
      <c r="AB20" s="95" t="s">
        <v>47</v>
      </c>
      <c r="AC20" s="53" t="s">
        <v>504</v>
      </c>
      <c r="AD20" s="53" t="s">
        <v>47</v>
      </c>
    </row>
    <row r="21" spans="1:32" ht="409.6" thickBot="1" x14ac:dyDescent="0.3">
      <c r="A21" s="2"/>
      <c r="B21" s="151" t="s">
        <v>41</v>
      </c>
      <c r="C21" s="152" t="s">
        <v>458</v>
      </c>
      <c r="D21" s="152" t="s">
        <v>459</v>
      </c>
      <c r="E21" s="53" t="s">
        <v>460</v>
      </c>
      <c r="F21" s="53" t="s">
        <v>461</v>
      </c>
      <c r="G21" s="53" t="s">
        <v>42</v>
      </c>
      <c r="H21" s="53"/>
      <c r="I21" s="110" t="s">
        <v>62</v>
      </c>
      <c r="J21" s="96" t="s">
        <v>63</v>
      </c>
      <c r="K21" s="97" t="s">
        <v>64</v>
      </c>
      <c r="L21" s="108" t="s">
        <v>65</v>
      </c>
      <c r="M21" s="97" t="s">
        <v>44</v>
      </c>
      <c r="N21" s="99" t="s">
        <v>66</v>
      </c>
      <c r="O21" s="53">
        <v>2</v>
      </c>
      <c r="P21" s="53">
        <v>3</v>
      </c>
      <c r="Q21" s="95">
        <f t="shared" si="0"/>
        <v>6</v>
      </c>
      <c r="R21" s="95" t="str">
        <f t="shared" si="1"/>
        <v>MEDIO</v>
      </c>
      <c r="S21" s="53">
        <v>60</v>
      </c>
      <c r="T21" s="95">
        <f t="shared" si="2"/>
        <v>360</v>
      </c>
      <c r="U21" s="95" t="str">
        <f t="shared" si="3"/>
        <v>II</v>
      </c>
      <c r="V21" s="120" t="str">
        <f t="shared" si="4"/>
        <v>aceptable con control especifico</v>
      </c>
      <c r="W21" s="95">
        <v>3</v>
      </c>
      <c r="X21" s="97" t="s">
        <v>67</v>
      </c>
      <c r="Y21" s="53" t="s">
        <v>18</v>
      </c>
      <c r="Z21" s="95" t="s">
        <v>47</v>
      </c>
      <c r="AA21" s="95" t="s">
        <v>47</v>
      </c>
      <c r="AB21" s="95" t="s">
        <v>47</v>
      </c>
      <c r="AC21" s="53" t="s">
        <v>505</v>
      </c>
      <c r="AD21" s="53" t="s">
        <v>47</v>
      </c>
    </row>
    <row r="22" spans="1:32" ht="319.5" customHeight="1" x14ac:dyDescent="0.25">
      <c r="A22" s="2"/>
      <c r="B22" s="151" t="s">
        <v>41</v>
      </c>
      <c r="C22" s="152" t="s">
        <v>458</v>
      </c>
      <c r="D22" s="152" t="s">
        <v>459</v>
      </c>
      <c r="E22" s="53" t="s">
        <v>460</v>
      </c>
      <c r="F22" s="53" t="s">
        <v>461</v>
      </c>
      <c r="G22" s="53" t="s">
        <v>42</v>
      </c>
      <c r="H22" s="53"/>
      <c r="I22" s="100" t="s">
        <v>68</v>
      </c>
      <c r="J22" s="96" t="s">
        <v>63</v>
      </c>
      <c r="K22" s="97" t="s">
        <v>506</v>
      </c>
      <c r="L22" s="124" t="s">
        <v>44</v>
      </c>
      <c r="M22" s="97" t="s">
        <v>44</v>
      </c>
      <c r="N22" s="100" t="s">
        <v>69</v>
      </c>
      <c r="O22" s="53">
        <v>2</v>
      </c>
      <c r="P22" s="53">
        <v>4</v>
      </c>
      <c r="Q22" s="95">
        <f t="shared" si="0"/>
        <v>8</v>
      </c>
      <c r="R22" s="95" t="str">
        <f t="shared" si="1"/>
        <v>MEDIO</v>
      </c>
      <c r="S22" s="53">
        <v>25</v>
      </c>
      <c r="T22" s="95">
        <f t="shared" si="2"/>
        <v>200</v>
      </c>
      <c r="U22" s="95" t="str">
        <f t="shared" si="3"/>
        <v>II</v>
      </c>
      <c r="V22" s="120" t="str">
        <f t="shared" si="4"/>
        <v>aceptable con control especifico</v>
      </c>
      <c r="W22" s="95">
        <v>3</v>
      </c>
      <c r="X22" s="97" t="s">
        <v>70</v>
      </c>
      <c r="Y22" s="53" t="s">
        <v>18</v>
      </c>
      <c r="Z22" s="95" t="s">
        <v>47</v>
      </c>
      <c r="AA22" s="95" t="s">
        <v>47</v>
      </c>
      <c r="AB22" s="95" t="s">
        <v>507</v>
      </c>
      <c r="AC22" s="53" t="s">
        <v>508</v>
      </c>
      <c r="AD22" s="53" t="s">
        <v>47</v>
      </c>
    </row>
    <row r="23" spans="1:32" ht="409.5" x14ac:dyDescent="0.25">
      <c r="A23" s="2"/>
      <c r="B23" s="153" t="s">
        <v>41</v>
      </c>
      <c r="C23" s="152" t="s">
        <v>458</v>
      </c>
      <c r="D23" s="152" t="s">
        <v>459</v>
      </c>
      <c r="E23" s="53" t="s">
        <v>460</v>
      </c>
      <c r="F23" s="53" t="s">
        <v>461</v>
      </c>
      <c r="G23" s="51"/>
      <c r="H23" s="51" t="s">
        <v>42</v>
      </c>
      <c r="I23" s="91" t="s">
        <v>71</v>
      </c>
      <c r="J23" s="54" t="s">
        <v>509</v>
      </c>
      <c r="K23" s="94" t="s">
        <v>510</v>
      </c>
      <c r="L23" s="107" t="s">
        <v>44</v>
      </c>
      <c r="M23" s="94" t="s">
        <v>511</v>
      </c>
      <c r="N23" s="94" t="s">
        <v>512</v>
      </c>
      <c r="O23" s="95">
        <v>2</v>
      </c>
      <c r="P23" s="95">
        <v>2</v>
      </c>
      <c r="Q23" s="91">
        <f t="shared" si="0"/>
        <v>4</v>
      </c>
      <c r="R23" s="91" t="str">
        <f t="shared" si="1"/>
        <v>BAJO</v>
      </c>
      <c r="S23" s="95">
        <v>25</v>
      </c>
      <c r="T23" s="91">
        <f t="shared" si="2"/>
        <v>100</v>
      </c>
      <c r="U23" s="91" t="str">
        <f t="shared" si="3"/>
        <v>III</v>
      </c>
      <c r="V23" s="119" t="str">
        <f t="shared" si="4"/>
        <v>Mejorable</v>
      </c>
      <c r="W23" s="91">
        <v>3</v>
      </c>
      <c r="X23" s="95" t="s">
        <v>72</v>
      </c>
      <c r="Y23" s="95" t="s">
        <v>18</v>
      </c>
      <c r="Z23" s="91" t="s">
        <v>47</v>
      </c>
      <c r="AA23" s="91" t="s">
        <v>47</v>
      </c>
      <c r="AB23" s="91" t="s">
        <v>47</v>
      </c>
      <c r="AC23" s="94" t="s">
        <v>513</v>
      </c>
      <c r="AD23" s="94" t="s">
        <v>47</v>
      </c>
    </row>
    <row r="24" spans="1:32" ht="409.5" x14ac:dyDescent="0.25">
      <c r="A24" s="2"/>
      <c r="B24" s="153" t="s">
        <v>41</v>
      </c>
      <c r="C24" s="152" t="s">
        <v>458</v>
      </c>
      <c r="D24" s="152" t="s">
        <v>459</v>
      </c>
      <c r="E24" s="53" t="s">
        <v>460</v>
      </c>
      <c r="F24" s="53" t="s">
        <v>461</v>
      </c>
      <c r="G24" s="51"/>
      <c r="H24" s="51" t="s">
        <v>42</v>
      </c>
      <c r="I24" s="91" t="s">
        <v>73</v>
      </c>
      <c r="J24" s="93" t="s">
        <v>509</v>
      </c>
      <c r="K24" s="94" t="s">
        <v>510</v>
      </c>
      <c r="L24" s="107" t="s">
        <v>44</v>
      </c>
      <c r="M24" s="94" t="s">
        <v>511</v>
      </c>
      <c r="N24" s="94" t="s">
        <v>512</v>
      </c>
      <c r="O24" s="95">
        <v>2</v>
      </c>
      <c r="P24" s="95">
        <v>1</v>
      </c>
      <c r="Q24" s="91">
        <f t="shared" si="0"/>
        <v>2</v>
      </c>
      <c r="R24" s="91" t="str">
        <f t="shared" si="1"/>
        <v>BAJO</v>
      </c>
      <c r="S24" s="95">
        <v>100</v>
      </c>
      <c r="T24" s="91">
        <f t="shared" si="2"/>
        <v>200</v>
      </c>
      <c r="U24" s="91" t="str">
        <f t="shared" si="3"/>
        <v>II</v>
      </c>
      <c r="V24" s="125" t="str">
        <f t="shared" si="4"/>
        <v>aceptable con control especifico</v>
      </c>
      <c r="W24" s="91">
        <v>3</v>
      </c>
      <c r="X24" s="95" t="s">
        <v>74</v>
      </c>
      <c r="Y24" s="95" t="s">
        <v>18</v>
      </c>
      <c r="Z24" s="91" t="s">
        <v>47</v>
      </c>
      <c r="AA24" s="91" t="s">
        <v>47</v>
      </c>
      <c r="AB24" s="91" t="s">
        <v>47</v>
      </c>
      <c r="AC24" s="94" t="s">
        <v>514</v>
      </c>
      <c r="AD24" s="94" t="s">
        <v>47</v>
      </c>
    </row>
    <row r="25" spans="1:32" ht="340.5" customHeight="1" x14ac:dyDescent="0.25">
      <c r="A25" s="2"/>
      <c r="B25" s="153" t="s">
        <v>41</v>
      </c>
      <c r="C25" s="152" t="s">
        <v>458</v>
      </c>
      <c r="D25" s="152" t="s">
        <v>459</v>
      </c>
      <c r="E25" s="53" t="s">
        <v>460</v>
      </c>
      <c r="F25" s="53" t="s">
        <v>461</v>
      </c>
      <c r="G25" s="51"/>
      <c r="H25" s="51" t="s">
        <v>42</v>
      </c>
      <c r="I25" s="91" t="s">
        <v>75</v>
      </c>
      <c r="J25" s="93" t="s">
        <v>509</v>
      </c>
      <c r="K25" s="94" t="s">
        <v>515</v>
      </c>
      <c r="L25" s="107" t="s">
        <v>44</v>
      </c>
      <c r="M25" s="94" t="s">
        <v>511</v>
      </c>
      <c r="N25" s="94" t="s">
        <v>512</v>
      </c>
      <c r="O25" s="95">
        <v>2</v>
      </c>
      <c r="P25" s="95">
        <v>1</v>
      </c>
      <c r="Q25" s="91">
        <f t="shared" si="0"/>
        <v>2</v>
      </c>
      <c r="R25" s="91" t="str">
        <f t="shared" si="1"/>
        <v>BAJO</v>
      </c>
      <c r="S25" s="95">
        <v>100</v>
      </c>
      <c r="T25" s="91">
        <f t="shared" si="2"/>
        <v>200</v>
      </c>
      <c r="U25" s="91" t="str">
        <f t="shared" si="3"/>
        <v>II</v>
      </c>
      <c r="V25" s="125" t="str">
        <f t="shared" si="4"/>
        <v>aceptable con control especifico</v>
      </c>
      <c r="W25" s="91">
        <v>3</v>
      </c>
      <c r="X25" s="95" t="s">
        <v>76</v>
      </c>
      <c r="Y25" s="95" t="s">
        <v>18</v>
      </c>
      <c r="Z25" s="91" t="s">
        <v>47</v>
      </c>
      <c r="AA25" s="91" t="s">
        <v>47</v>
      </c>
      <c r="AB25" s="91" t="s">
        <v>47</v>
      </c>
      <c r="AC25" s="94" t="s">
        <v>513</v>
      </c>
      <c r="AD25" s="94" t="s">
        <v>47</v>
      </c>
    </row>
    <row r="26" spans="1:32" ht="409.5" x14ac:dyDescent="0.25">
      <c r="A26" s="1"/>
      <c r="B26" s="153" t="s">
        <v>41</v>
      </c>
      <c r="C26" s="152" t="s">
        <v>458</v>
      </c>
      <c r="D26" s="152" t="s">
        <v>459</v>
      </c>
      <c r="E26" s="53" t="s">
        <v>460</v>
      </c>
      <c r="F26" s="53" t="s">
        <v>461</v>
      </c>
      <c r="G26" s="51"/>
      <c r="H26" s="51" t="s">
        <v>42</v>
      </c>
      <c r="I26" s="91" t="s">
        <v>516</v>
      </c>
      <c r="J26" s="93" t="s">
        <v>509</v>
      </c>
      <c r="K26" s="94" t="s">
        <v>510</v>
      </c>
      <c r="L26" s="107" t="s">
        <v>44</v>
      </c>
      <c r="M26" s="94" t="s">
        <v>511</v>
      </c>
      <c r="N26" s="94" t="s">
        <v>517</v>
      </c>
      <c r="O26" s="95">
        <v>2</v>
      </c>
      <c r="P26" s="95">
        <v>1</v>
      </c>
      <c r="Q26" s="91">
        <f t="shared" si="0"/>
        <v>2</v>
      </c>
      <c r="R26" s="91" t="str">
        <f t="shared" si="1"/>
        <v>BAJO</v>
      </c>
      <c r="S26" s="95">
        <v>10</v>
      </c>
      <c r="T26" s="91">
        <f t="shared" si="2"/>
        <v>20</v>
      </c>
      <c r="U26" s="91" t="str">
        <f t="shared" si="3"/>
        <v>IV</v>
      </c>
      <c r="V26" s="126" t="str">
        <f t="shared" si="4"/>
        <v>Aceptable</v>
      </c>
      <c r="W26" s="91">
        <v>3</v>
      </c>
      <c r="X26" s="95" t="s">
        <v>77</v>
      </c>
      <c r="Y26" s="95" t="s">
        <v>18</v>
      </c>
      <c r="Z26" s="91" t="s">
        <v>47</v>
      </c>
      <c r="AA26" s="91" t="s">
        <v>47</v>
      </c>
      <c r="AB26" s="91" t="s">
        <v>47</v>
      </c>
      <c r="AC26" s="94" t="s">
        <v>513</v>
      </c>
      <c r="AD26" s="94" t="s">
        <v>47</v>
      </c>
      <c r="AF26" s="1"/>
    </row>
    <row r="27" spans="1:32" ht="142.5" x14ac:dyDescent="0.25">
      <c r="A27" s="1"/>
      <c r="B27" s="153" t="s">
        <v>41</v>
      </c>
      <c r="C27" s="152" t="s">
        <v>78</v>
      </c>
      <c r="D27" s="152" t="s">
        <v>459</v>
      </c>
      <c r="E27" s="51" t="s">
        <v>408</v>
      </c>
      <c r="F27" s="51" t="s">
        <v>518</v>
      </c>
      <c r="G27" s="51" t="s">
        <v>42</v>
      </c>
      <c r="H27" s="51"/>
      <c r="I27" s="95" t="s">
        <v>519</v>
      </c>
      <c r="J27" s="96" t="s">
        <v>463</v>
      </c>
      <c r="K27" s="97" t="s">
        <v>79</v>
      </c>
      <c r="L27" s="107" t="s">
        <v>44</v>
      </c>
      <c r="M27" s="97" t="s">
        <v>464</v>
      </c>
      <c r="N27" s="97" t="s">
        <v>465</v>
      </c>
      <c r="O27" s="95">
        <v>2</v>
      </c>
      <c r="P27" s="95">
        <v>3</v>
      </c>
      <c r="Q27" s="95">
        <f t="shared" si="0"/>
        <v>6</v>
      </c>
      <c r="R27" s="95" t="str">
        <f t="shared" si="1"/>
        <v>MEDIO</v>
      </c>
      <c r="S27" s="95">
        <v>10</v>
      </c>
      <c r="T27" s="95">
        <f t="shared" si="2"/>
        <v>60</v>
      </c>
      <c r="U27" s="95" t="str">
        <f t="shared" si="3"/>
        <v>III</v>
      </c>
      <c r="V27" s="119" t="str">
        <f t="shared" si="4"/>
        <v>Mejorable</v>
      </c>
      <c r="W27" s="95" t="s">
        <v>414</v>
      </c>
      <c r="X27" s="97" t="s">
        <v>45</v>
      </c>
      <c r="Y27" s="98" t="s">
        <v>46</v>
      </c>
      <c r="Z27" s="95" t="s">
        <v>47</v>
      </c>
      <c r="AA27" s="95" t="s">
        <v>47</v>
      </c>
      <c r="AB27" s="95" t="s">
        <v>47</v>
      </c>
      <c r="AC27" s="95" t="s">
        <v>520</v>
      </c>
      <c r="AD27" s="95" t="s">
        <v>47</v>
      </c>
      <c r="AF27" s="1"/>
    </row>
    <row r="28" spans="1:32" ht="128.25" thickBot="1" x14ac:dyDescent="0.3">
      <c r="A28" s="1"/>
      <c r="B28" s="153" t="s">
        <v>41</v>
      </c>
      <c r="C28" s="152" t="s">
        <v>78</v>
      </c>
      <c r="D28" s="152" t="s">
        <v>459</v>
      </c>
      <c r="E28" s="51" t="s">
        <v>408</v>
      </c>
      <c r="F28" s="51" t="s">
        <v>518</v>
      </c>
      <c r="G28" s="51" t="s">
        <v>42</v>
      </c>
      <c r="H28" s="51"/>
      <c r="I28" s="127" t="s">
        <v>80</v>
      </c>
      <c r="J28" s="93" t="s">
        <v>421</v>
      </c>
      <c r="K28" s="94" t="s">
        <v>521</v>
      </c>
      <c r="L28" s="109" t="s">
        <v>522</v>
      </c>
      <c r="M28" s="94" t="s">
        <v>81</v>
      </c>
      <c r="N28" s="128" t="s">
        <v>82</v>
      </c>
      <c r="O28" s="51">
        <v>2</v>
      </c>
      <c r="P28" s="51">
        <v>3</v>
      </c>
      <c r="Q28" s="51">
        <v>6</v>
      </c>
      <c r="R28" s="51" t="s">
        <v>23</v>
      </c>
      <c r="S28" s="51">
        <v>25</v>
      </c>
      <c r="T28" s="51">
        <v>150</v>
      </c>
      <c r="U28" s="51" t="s">
        <v>83</v>
      </c>
      <c r="V28" s="125" t="s">
        <v>84</v>
      </c>
      <c r="W28" s="91" t="s">
        <v>415</v>
      </c>
      <c r="X28" s="94" t="s">
        <v>523</v>
      </c>
      <c r="Y28" s="51" t="s">
        <v>18</v>
      </c>
      <c r="Z28" s="51" t="s">
        <v>47</v>
      </c>
      <c r="AA28" s="51" t="s">
        <v>47</v>
      </c>
      <c r="AB28" s="51" t="s">
        <v>47</v>
      </c>
      <c r="AC28" s="129" t="s">
        <v>85</v>
      </c>
      <c r="AD28" s="51" t="s">
        <v>47</v>
      </c>
      <c r="AF28" s="1"/>
    </row>
    <row r="29" spans="1:32" ht="105" x14ac:dyDescent="0.25">
      <c r="A29" s="1"/>
      <c r="B29" s="153" t="s">
        <v>41</v>
      </c>
      <c r="C29" s="152" t="s">
        <v>78</v>
      </c>
      <c r="D29" s="152" t="s">
        <v>459</v>
      </c>
      <c r="E29" s="51" t="s">
        <v>408</v>
      </c>
      <c r="F29" s="51" t="s">
        <v>524</v>
      </c>
      <c r="G29" s="51" t="s">
        <v>42</v>
      </c>
      <c r="H29" s="51"/>
      <c r="I29" s="95" t="s">
        <v>525</v>
      </c>
      <c r="J29" s="93" t="s">
        <v>421</v>
      </c>
      <c r="K29" s="94" t="s">
        <v>489</v>
      </c>
      <c r="L29" s="107" t="s">
        <v>44</v>
      </c>
      <c r="M29" s="95" t="s">
        <v>44</v>
      </c>
      <c r="N29" s="130" t="s">
        <v>82</v>
      </c>
      <c r="O29" s="51">
        <v>2</v>
      </c>
      <c r="P29" s="51">
        <v>3</v>
      </c>
      <c r="Q29" s="91">
        <v>6</v>
      </c>
      <c r="R29" s="91" t="s">
        <v>23</v>
      </c>
      <c r="S29" s="51">
        <v>10</v>
      </c>
      <c r="T29" s="91">
        <v>60</v>
      </c>
      <c r="U29" s="91" t="s">
        <v>86</v>
      </c>
      <c r="V29" s="119" t="str">
        <f t="shared" si="4"/>
        <v>Mejorable</v>
      </c>
      <c r="W29" s="91" t="s">
        <v>415</v>
      </c>
      <c r="X29" s="94" t="s">
        <v>526</v>
      </c>
      <c r="Y29" s="51" t="s">
        <v>18</v>
      </c>
      <c r="Z29" s="91" t="s">
        <v>47</v>
      </c>
      <c r="AA29" s="91" t="s">
        <v>47</v>
      </c>
      <c r="AB29" s="91" t="s">
        <v>47</v>
      </c>
      <c r="AC29" s="51" t="s">
        <v>527</v>
      </c>
      <c r="AD29" s="51" t="s">
        <v>87</v>
      </c>
      <c r="AF29" s="1"/>
    </row>
    <row r="30" spans="1:32" ht="118.5" thickBot="1" x14ac:dyDescent="0.3">
      <c r="A30" s="1"/>
      <c r="B30" s="153" t="s">
        <v>41</v>
      </c>
      <c r="C30" s="152" t="s">
        <v>458</v>
      </c>
      <c r="D30" s="152" t="s">
        <v>459</v>
      </c>
      <c r="E30" s="51" t="s">
        <v>408</v>
      </c>
      <c r="F30" s="51" t="s">
        <v>524</v>
      </c>
      <c r="G30" s="51" t="s">
        <v>42</v>
      </c>
      <c r="H30" s="51"/>
      <c r="I30" s="131" t="s">
        <v>494</v>
      </c>
      <c r="J30" s="93" t="s">
        <v>495</v>
      </c>
      <c r="K30" s="94" t="s">
        <v>58</v>
      </c>
      <c r="L30" s="106" t="s">
        <v>44</v>
      </c>
      <c r="M30" s="94" t="s">
        <v>44</v>
      </c>
      <c r="N30" s="127" t="s">
        <v>496</v>
      </c>
      <c r="O30" s="91">
        <v>2</v>
      </c>
      <c r="P30" s="91">
        <v>3</v>
      </c>
      <c r="Q30" s="91">
        <f t="shared" ref="Q30:Q48" si="5">O30*P30</f>
        <v>6</v>
      </c>
      <c r="R30" s="91" t="str">
        <f t="shared" ref="R30:R48" si="6">IF(Q30&lt;=4,"BAJO",IF(Q30&lt;=8,"MEDIO",IF(Q30&lt;=20,"ALTO","MUY ALTO")))</f>
        <v>MEDIO</v>
      </c>
      <c r="S30" s="91">
        <v>25</v>
      </c>
      <c r="T30" s="91">
        <f t="shared" ref="T30:T48" si="7">Q30*S30</f>
        <v>150</v>
      </c>
      <c r="U30" s="91" t="str">
        <f t="shared" ref="U30:U48" si="8">IF(T30&lt;=20,"IV",IF(T30&lt;=120,"III",IF(T30&lt;=500,"II",IF(T30&lt;=4000,"I",FALSE))))</f>
        <v>II</v>
      </c>
      <c r="V30" s="125" t="str">
        <f t="shared" si="4"/>
        <v>aceptable con control especifico</v>
      </c>
      <c r="W30" s="91" t="s">
        <v>415</v>
      </c>
      <c r="X30" s="94" t="s">
        <v>59</v>
      </c>
      <c r="Y30" s="132" t="s">
        <v>18</v>
      </c>
      <c r="Z30" s="91" t="s">
        <v>47</v>
      </c>
      <c r="AA30" s="91" t="s">
        <v>47</v>
      </c>
      <c r="AB30" s="91" t="s">
        <v>47</v>
      </c>
      <c r="AC30" s="51" t="s">
        <v>497</v>
      </c>
      <c r="AD30" s="91" t="s">
        <v>47</v>
      </c>
      <c r="AF30" s="1"/>
    </row>
    <row r="31" spans="1:32" ht="90.75" x14ac:dyDescent="0.25">
      <c r="A31" s="1"/>
      <c r="B31" s="153" t="s">
        <v>41</v>
      </c>
      <c r="C31" s="152" t="s">
        <v>458</v>
      </c>
      <c r="D31" s="152" t="s">
        <v>459</v>
      </c>
      <c r="E31" s="51" t="s">
        <v>408</v>
      </c>
      <c r="F31" s="51" t="s">
        <v>524</v>
      </c>
      <c r="G31" s="51" t="s">
        <v>42</v>
      </c>
      <c r="H31" s="51"/>
      <c r="I31" s="133" t="s">
        <v>498</v>
      </c>
      <c r="J31" s="93" t="s">
        <v>495</v>
      </c>
      <c r="K31" s="94" t="s">
        <v>60</v>
      </c>
      <c r="L31" s="106" t="s">
        <v>44</v>
      </c>
      <c r="M31" s="94" t="s">
        <v>44</v>
      </c>
      <c r="N31" s="134" t="s">
        <v>499</v>
      </c>
      <c r="O31" s="91">
        <v>2</v>
      </c>
      <c r="P31" s="91">
        <v>3</v>
      </c>
      <c r="Q31" s="91">
        <f t="shared" si="5"/>
        <v>6</v>
      </c>
      <c r="R31" s="91" t="str">
        <f t="shared" si="6"/>
        <v>MEDIO</v>
      </c>
      <c r="S31" s="91">
        <v>60</v>
      </c>
      <c r="T31" s="91">
        <f t="shared" si="7"/>
        <v>360</v>
      </c>
      <c r="U31" s="91" t="str">
        <f t="shared" si="8"/>
        <v>II</v>
      </c>
      <c r="V31" s="125" t="str">
        <f t="shared" si="4"/>
        <v>aceptable con control especifico</v>
      </c>
      <c r="W31" s="91" t="s">
        <v>415</v>
      </c>
      <c r="X31" s="94" t="s">
        <v>59</v>
      </c>
      <c r="Y31" s="132" t="s">
        <v>18</v>
      </c>
      <c r="Z31" s="91" t="s">
        <v>47</v>
      </c>
      <c r="AA31" s="91" t="s">
        <v>47</v>
      </c>
      <c r="AB31" s="91" t="s">
        <v>47</v>
      </c>
      <c r="AC31" s="51" t="s">
        <v>500</v>
      </c>
      <c r="AD31" s="91" t="s">
        <v>47</v>
      </c>
      <c r="AF31" s="1"/>
    </row>
    <row r="32" spans="1:32" ht="105" x14ac:dyDescent="0.25">
      <c r="A32" s="1"/>
      <c r="B32" s="153" t="s">
        <v>41</v>
      </c>
      <c r="C32" s="152" t="s">
        <v>458</v>
      </c>
      <c r="D32" s="152" t="s">
        <v>459</v>
      </c>
      <c r="E32" s="51" t="s">
        <v>408</v>
      </c>
      <c r="F32" s="51" t="s">
        <v>524</v>
      </c>
      <c r="G32" s="51" t="s">
        <v>42</v>
      </c>
      <c r="H32" s="51"/>
      <c r="I32" s="127" t="s">
        <v>501</v>
      </c>
      <c r="J32" s="93" t="s">
        <v>495</v>
      </c>
      <c r="K32" s="94" t="s">
        <v>502</v>
      </c>
      <c r="L32" s="106" t="s">
        <v>44</v>
      </c>
      <c r="M32" s="94" t="s">
        <v>44</v>
      </c>
      <c r="N32" s="134" t="s">
        <v>61</v>
      </c>
      <c r="O32" s="51">
        <v>2</v>
      </c>
      <c r="P32" s="51">
        <v>3</v>
      </c>
      <c r="Q32" s="91">
        <f t="shared" si="5"/>
        <v>6</v>
      </c>
      <c r="R32" s="91" t="str">
        <f t="shared" si="6"/>
        <v>MEDIO</v>
      </c>
      <c r="S32" s="51">
        <v>25</v>
      </c>
      <c r="T32" s="91">
        <f t="shared" si="7"/>
        <v>150</v>
      </c>
      <c r="U32" s="91" t="str">
        <f t="shared" si="8"/>
        <v>II</v>
      </c>
      <c r="V32" s="125" t="str">
        <f t="shared" si="4"/>
        <v>aceptable con control especifico</v>
      </c>
      <c r="W32" s="91" t="s">
        <v>415</v>
      </c>
      <c r="X32" s="94" t="s">
        <v>503</v>
      </c>
      <c r="Y32" s="51" t="s">
        <v>18</v>
      </c>
      <c r="Z32" s="91" t="s">
        <v>47</v>
      </c>
      <c r="AA32" s="91" t="s">
        <v>47</v>
      </c>
      <c r="AB32" s="91" t="s">
        <v>47</v>
      </c>
      <c r="AC32" s="51" t="s">
        <v>504</v>
      </c>
      <c r="AD32" s="51" t="s">
        <v>47</v>
      </c>
      <c r="AF32" s="1"/>
    </row>
    <row r="33" spans="1:32" ht="117.75" x14ac:dyDescent="0.25">
      <c r="A33" s="1"/>
      <c r="B33" s="153" t="s">
        <v>41</v>
      </c>
      <c r="C33" s="152" t="s">
        <v>458</v>
      </c>
      <c r="D33" s="152" t="s">
        <v>459</v>
      </c>
      <c r="E33" s="51" t="s">
        <v>408</v>
      </c>
      <c r="F33" s="51" t="s">
        <v>524</v>
      </c>
      <c r="G33" s="51" t="s">
        <v>42</v>
      </c>
      <c r="H33" s="51"/>
      <c r="I33" s="134" t="s">
        <v>68</v>
      </c>
      <c r="J33" s="93" t="s">
        <v>63</v>
      </c>
      <c r="K33" s="94" t="s">
        <v>506</v>
      </c>
      <c r="L33" s="135" t="s">
        <v>44</v>
      </c>
      <c r="M33" s="94" t="s">
        <v>44</v>
      </c>
      <c r="N33" s="134" t="s">
        <v>69</v>
      </c>
      <c r="O33" s="51">
        <v>2</v>
      </c>
      <c r="P33" s="51">
        <v>4</v>
      </c>
      <c r="Q33" s="91">
        <f t="shared" si="5"/>
        <v>8</v>
      </c>
      <c r="R33" s="91" t="str">
        <f t="shared" si="6"/>
        <v>MEDIO</v>
      </c>
      <c r="S33" s="51">
        <v>25</v>
      </c>
      <c r="T33" s="91">
        <f t="shared" si="7"/>
        <v>200</v>
      </c>
      <c r="U33" s="91" t="str">
        <f t="shared" si="8"/>
        <v>II</v>
      </c>
      <c r="V33" s="125" t="str">
        <f t="shared" si="4"/>
        <v>aceptable con control especifico</v>
      </c>
      <c r="W33" s="91" t="s">
        <v>415</v>
      </c>
      <c r="X33" s="94" t="s">
        <v>70</v>
      </c>
      <c r="Y33" s="51" t="s">
        <v>18</v>
      </c>
      <c r="Z33" s="91" t="s">
        <v>47</v>
      </c>
      <c r="AA33" s="91" t="s">
        <v>47</v>
      </c>
      <c r="AB33" s="91" t="s">
        <v>507</v>
      </c>
      <c r="AC33" s="51" t="s">
        <v>508</v>
      </c>
      <c r="AD33" s="51" t="s">
        <v>47</v>
      </c>
      <c r="AF33" s="1"/>
    </row>
    <row r="34" spans="1:32" ht="117.75" x14ac:dyDescent="0.25">
      <c r="A34" s="1"/>
      <c r="B34" s="153" t="s">
        <v>41</v>
      </c>
      <c r="C34" s="152" t="s">
        <v>458</v>
      </c>
      <c r="D34" s="152" t="s">
        <v>459</v>
      </c>
      <c r="E34" s="51" t="s">
        <v>408</v>
      </c>
      <c r="F34" s="51" t="s">
        <v>524</v>
      </c>
      <c r="G34" s="51"/>
      <c r="H34" s="51" t="s">
        <v>42</v>
      </c>
      <c r="I34" s="91" t="s">
        <v>71</v>
      </c>
      <c r="J34" s="54" t="s">
        <v>509</v>
      </c>
      <c r="K34" s="94" t="s">
        <v>510</v>
      </c>
      <c r="L34" s="107" t="s">
        <v>44</v>
      </c>
      <c r="M34" s="94" t="s">
        <v>511</v>
      </c>
      <c r="N34" s="94" t="s">
        <v>512</v>
      </c>
      <c r="O34" s="95">
        <v>2</v>
      </c>
      <c r="P34" s="95">
        <v>2</v>
      </c>
      <c r="Q34" s="91">
        <f t="shared" si="5"/>
        <v>4</v>
      </c>
      <c r="R34" s="91" t="str">
        <f t="shared" si="6"/>
        <v>BAJO</v>
      </c>
      <c r="S34" s="95">
        <v>25</v>
      </c>
      <c r="T34" s="91">
        <f t="shared" si="7"/>
        <v>100</v>
      </c>
      <c r="U34" s="91" t="str">
        <f t="shared" si="8"/>
        <v>III</v>
      </c>
      <c r="V34" s="119" t="str">
        <f t="shared" si="4"/>
        <v>Mejorable</v>
      </c>
      <c r="W34" s="91" t="s">
        <v>415</v>
      </c>
      <c r="X34" s="95" t="s">
        <v>76</v>
      </c>
      <c r="Y34" s="95" t="s">
        <v>18</v>
      </c>
      <c r="Z34" s="91" t="s">
        <v>47</v>
      </c>
      <c r="AA34" s="91" t="s">
        <v>47</v>
      </c>
      <c r="AB34" s="91" t="s">
        <v>47</v>
      </c>
      <c r="AC34" s="94" t="s">
        <v>513</v>
      </c>
      <c r="AD34" s="94" t="s">
        <v>47</v>
      </c>
      <c r="AF34" s="1"/>
    </row>
    <row r="35" spans="1:32" ht="117.75" x14ac:dyDescent="0.25">
      <c r="A35" s="1"/>
      <c r="B35" s="153" t="s">
        <v>41</v>
      </c>
      <c r="C35" s="152" t="s">
        <v>458</v>
      </c>
      <c r="D35" s="152" t="s">
        <v>459</v>
      </c>
      <c r="E35" s="51" t="s">
        <v>408</v>
      </c>
      <c r="F35" s="51" t="s">
        <v>524</v>
      </c>
      <c r="G35" s="92"/>
      <c r="H35" s="51" t="s">
        <v>42</v>
      </c>
      <c r="I35" s="91" t="s">
        <v>73</v>
      </c>
      <c r="J35" s="93" t="s">
        <v>509</v>
      </c>
      <c r="K35" s="94" t="s">
        <v>510</v>
      </c>
      <c r="L35" s="107" t="s">
        <v>44</v>
      </c>
      <c r="M35" s="94" t="s">
        <v>511</v>
      </c>
      <c r="N35" s="94" t="s">
        <v>512</v>
      </c>
      <c r="O35" s="95">
        <v>2</v>
      </c>
      <c r="P35" s="95">
        <v>1</v>
      </c>
      <c r="Q35" s="91">
        <f t="shared" si="5"/>
        <v>2</v>
      </c>
      <c r="R35" s="91" t="str">
        <f t="shared" si="6"/>
        <v>BAJO</v>
      </c>
      <c r="S35" s="95">
        <v>100</v>
      </c>
      <c r="T35" s="91">
        <f t="shared" si="7"/>
        <v>200</v>
      </c>
      <c r="U35" s="91" t="str">
        <f t="shared" si="8"/>
        <v>II</v>
      </c>
      <c r="V35" s="125" t="str">
        <f t="shared" si="4"/>
        <v>aceptable con control especifico</v>
      </c>
      <c r="W35" s="91" t="s">
        <v>415</v>
      </c>
      <c r="X35" s="95" t="s">
        <v>74</v>
      </c>
      <c r="Y35" s="95" t="s">
        <v>18</v>
      </c>
      <c r="Z35" s="91" t="s">
        <v>47</v>
      </c>
      <c r="AA35" s="91" t="s">
        <v>47</v>
      </c>
      <c r="AB35" s="91" t="s">
        <v>47</v>
      </c>
      <c r="AC35" s="94" t="s">
        <v>514</v>
      </c>
      <c r="AD35" s="94" t="s">
        <v>47</v>
      </c>
      <c r="AF35" s="1"/>
    </row>
    <row r="36" spans="1:32" ht="117.75" x14ac:dyDescent="0.25">
      <c r="A36" s="1"/>
      <c r="B36" s="153" t="s">
        <v>41</v>
      </c>
      <c r="C36" s="152" t="s">
        <v>458</v>
      </c>
      <c r="D36" s="152" t="s">
        <v>459</v>
      </c>
      <c r="E36" s="51" t="s">
        <v>408</v>
      </c>
      <c r="F36" s="51" t="s">
        <v>524</v>
      </c>
      <c r="G36" s="92"/>
      <c r="H36" s="51" t="s">
        <v>42</v>
      </c>
      <c r="I36" s="91" t="s">
        <v>75</v>
      </c>
      <c r="J36" s="93" t="s">
        <v>509</v>
      </c>
      <c r="K36" s="94" t="s">
        <v>515</v>
      </c>
      <c r="L36" s="107" t="s">
        <v>44</v>
      </c>
      <c r="M36" s="94" t="s">
        <v>511</v>
      </c>
      <c r="N36" s="94" t="s">
        <v>512</v>
      </c>
      <c r="O36" s="95">
        <v>2</v>
      </c>
      <c r="P36" s="95">
        <v>1</v>
      </c>
      <c r="Q36" s="91">
        <f t="shared" si="5"/>
        <v>2</v>
      </c>
      <c r="R36" s="91" t="str">
        <f t="shared" si="6"/>
        <v>BAJO</v>
      </c>
      <c r="S36" s="95">
        <v>100</v>
      </c>
      <c r="T36" s="91">
        <f t="shared" si="7"/>
        <v>200</v>
      </c>
      <c r="U36" s="91" t="str">
        <f t="shared" si="8"/>
        <v>II</v>
      </c>
      <c r="V36" s="125" t="str">
        <f t="shared" si="4"/>
        <v>aceptable con control especifico</v>
      </c>
      <c r="W36" s="91" t="s">
        <v>415</v>
      </c>
      <c r="X36" s="95" t="s">
        <v>76</v>
      </c>
      <c r="Y36" s="95" t="s">
        <v>18</v>
      </c>
      <c r="Z36" s="91" t="s">
        <v>47</v>
      </c>
      <c r="AA36" s="91" t="s">
        <v>47</v>
      </c>
      <c r="AB36" s="91" t="s">
        <v>47</v>
      </c>
      <c r="AC36" s="94" t="s">
        <v>513</v>
      </c>
      <c r="AD36" s="94" t="s">
        <v>47</v>
      </c>
      <c r="AF36" s="1"/>
    </row>
    <row r="37" spans="1:32" ht="117.75" x14ac:dyDescent="0.25">
      <c r="A37" s="1"/>
      <c r="B37" s="153" t="s">
        <v>41</v>
      </c>
      <c r="C37" s="152" t="s">
        <v>458</v>
      </c>
      <c r="D37" s="152" t="s">
        <v>459</v>
      </c>
      <c r="E37" s="51" t="s">
        <v>408</v>
      </c>
      <c r="F37" s="51" t="s">
        <v>524</v>
      </c>
      <c r="G37" s="92"/>
      <c r="H37" s="51" t="s">
        <v>42</v>
      </c>
      <c r="I37" s="91" t="s">
        <v>516</v>
      </c>
      <c r="J37" s="93" t="s">
        <v>509</v>
      </c>
      <c r="K37" s="94" t="s">
        <v>510</v>
      </c>
      <c r="L37" s="107" t="s">
        <v>44</v>
      </c>
      <c r="M37" s="94" t="s">
        <v>511</v>
      </c>
      <c r="N37" s="94" t="s">
        <v>517</v>
      </c>
      <c r="O37" s="95">
        <v>2</v>
      </c>
      <c r="P37" s="95">
        <v>1</v>
      </c>
      <c r="Q37" s="91">
        <f t="shared" si="5"/>
        <v>2</v>
      </c>
      <c r="R37" s="91" t="str">
        <f t="shared" si="6"/>
        <v>BAJO</v>
      </c>
      <c r="S37" s="95">
        <v>10</v>
      </c>
      <c r="T37" s="91">
        <f t="shared" si="7"/>
        <v>20</v>
      </c>
      <c r="U37" s="91" t="str">
        <f t="shared" si="8"/>
        <v>IV</v>
      </c>
      <c r="V37" s="126" t="str">
        <f t="shared" si="4"/>
        <v>Aceptable</v>
      </c>
      <c r="W37" s="91" t="s">
        <v>415</v>
      </c>
      <c r="X37" s="95" t="s">
        <v>76</v>
      </c>
      <c r="Y37" s="95" t="s">
        <v>18</v>
      </c>
      <c r="Z37" s="91" t="s">
        <v>47</v>
      </c>
      <c r="AA37" s="91" t="s">
        <v>47</v>
      </c>
      <c r="AB37" s="91" t="s">
        <v>47</v>
      </c>
      <c r="AC37" s="94" t="s">
        <v>513</v>
      </c>
      <c r="AD37" s="94" t="s">
        <v>47</v>
      </c>
      <c r="AF37" s="1"/>
    </row>
    <row r="38" spans="1:32" ht="351.75" customHeight="1" x14ac:dyDescent="0.25">
      <c r="A38" s="1"/>
      <c r="B38" s="153" t="s">
        <v>41</v>
      </c>
      <c r="C38" s="152" t="s">
        <v>458</v>
      </c>
      <c r="D38" s="152" t="s">
        <v>459</v>
      </c>
      <c r="E38" s="51" t="s">
        <v>409</v>
      </c>
      <c r="F38" s="51" t="s">
        <v>528</v>
      </c>
      <c r="G38" s="53" t="s">
        <v>42</v>
      </c>
      <c r="H38" s="53"/>
      <c r="I38" s="95" t="s">
        <v>462</v>
      </c>
      <c r="J38" s="96" t="s">
        <v>463</v>
      </c>
      <c r="K38" s="97" t="s">
        <v>79</v>
      </c>
      <c r="L38" s="107" t="s">
        <v>44</v>
      </c>
      <c r="M38" s="97" t="s">
        <v>464</v>
      </c>
      <c r="N38" s="97" t="s">
        <v>465</v>
      </c>
      <c r="O38" s="95">
        <v>2</v>
      </c>
      <c r="P38" s="95">
        <v>3</v>
      </c>
      <c r="Q38" s="95">
        <f t="shared" si="5"/>
        <v>6</v>
      </c>
      <c r="R38" s="95" t="str">
        <f t="shared" si="6"/>
        <v>MEDIO</v>
      </c>
      <c r="S38" s="95">
        <v>10</v>
      </c>
      <c r="T38" s="95">
        <f t="shared" si="7"/>
        <v>60</v>
      </c>
      <c r="U38" s="95" t="str">
        <f t="shared" si="8"/>
        <v>III</v>
      </c>
      <c r="V38" s="119" t="str">
        <f t="shared" si="4"/>
        <v>Mejorable</v>
      </c>
      <c r="W38" s="95" t="s">
        <v>410</v>
      </c>
      <c r="X38" s="97" t="s">
        <v>45</v>
      </c>
      <c r="Y38" s="98" t="s">
        <v>46</v>
      </c>
      <c r="Z38" s="95" t="s">
        <v>47</v>
      </c>
      <c r="AA38" s="95" t="s">
        <v>47</v>
      </c>
      <c r="AB38" s="95" t="s">
        <v>47</v>
      </c>
      <c r="AC38" s="95" t="s">
        <v>466</v>
      </c>
      <c r="AD38" s="95" t="s">
        <v>47</v>
      </c>
      <c r="AF38" s="1"/>
    </row>
    <row r="39" spans="1:32" ht="251.25" customHeight="1" x14ac:dyDescent="0.25">
      <c r="A39" s="1"/>
      <c r="B39" s="153" t="s">
        <v>41</v>
      </c>
      <c r="C39" s="152" t="s">
        <v>458</v>
      </c>
      <c r="D39" s="152" t="s">
        <v>459</v>
      </c>
      <c r="E39" s="51" t="s">
        <v>409</v>
      </c>
      <c r="F39" s="51" t="s">
        <v>528</v>
      </c>
      <c r="G39" s="51"/>
      <c r="H39" s="51" t="s">
        <v>42</v>
      </c>
      <c r="I39" s="91" t="s">
        <v>88</v>
      </c>
      <c r="J39" s="93" t="s">
        <v>463</v>
      </c>
      <c r="K39" s="94" t="s">
        <v>89</v>
      </c>
      <c r="L39" s="107" t="s">
        <v>44</v>
      </c>
      <c r="M39" s="136" t="s">
        <v>90</v>
      </c>
      <c r="N39" s="137" t="s">
        <v>91</v>
      </c>
      <c r="O39" s="95">
        <v>2</v>
      </c>
      <c r="P39" s="95">
        <v>3</v>
      </c>
      <c r="Q39" s="91">
        <f t="shared" si="5"/>
        <v>6</v>
      </c>
      <c r="R39" s="91" t="str">
        <f t="shared" si="6"/>
        <v>MEDIO</v>
      </c>
      <c r="S39" s="95">
        <v>25</v>
      </c>
      <c r="T39" s="91">
        <f t="shared" si="7"/>
        <v>150</v>
      </c>
      <c r="U39" s="91" t="str">
        <f t="shared" si="8"/>
        <v>II</v>
      </c>
      <c r="V39" s="125" t="str">
        <f t="shared" si="4"/>
        <v>aceptable con control especifico</v>
      </c>
      <c r="W39" s="91">
        <v>1</v>
      </c>
      <c r="X39" s="53" t="s">
        <v>92</v>
      </c>
      <c r="Y39" s="51" t="s">
        <v>46</v>
      </c>
      <c r="Z39" s="91" t="s">
        <v>47</v>
      </c>
      <c r="AA39" s="91" t="s">
        <v>47</v>
      </c>
      <c r="AB39" s="91" t="s">
        <v>47</v>
      </c>
      <c r="AC39" s="91" t="s">
        <v>529</v>
      </c>
      <c r="AD39" s="91" t="s">
        <v>47</v>
      </c>
      <c r="AF39" s="1"/>
    </row>
    <row r="40" spans="1:32" ht="331.5" x14ac:dyDescent="0.25">
      <c r="A40" s="1"/>
      <c r="B40" s="153" t="s">
        <v>41</v>
      </c>
      <c r="C40" s="152" t="s">
        <v>458</v>
      </c>
      <c r="D40" s="152" t="s">
        <v>459</v>
      </c>
      <c r="E40" s="51" t="s">
        <v>409</v>
      </c>
      <c r="F40" s="51" t="s">
        <v>528</v>
      </c>
      <c r="G40" s="51"/>
      <c r="H40" s="51" t="s">
        <v>42</v>
      </c>
      <c r="I40" s="134" t="s">
        <v>501</v>
      </c>
      <c r="J40" s="93" t="s">
        <v>495</v>
      </c>
      <c r="K40" s="94" t="s">
        <v>502</v>
      </c>
      <c r="L40" s="106" t="s">
        <v>44</v>
      </c>
      <c r="M40" s="94" t="s">
        <v>44</v>
      </c>
      <c r="N40" s="138" t="s">
        <v>61</v>
      </c>
      <c r="O40" s="51">
        <v>2</v>
      </c>
      <c r="P40" s="51">
        <v>3</v>
      </c>
      <c r="Q40" s="91">
        <f t="shared" si="5"/>
        <v>6</v>
      </c>
      <c r="R40" s="91" t="str">
        <f t="shared" si="6"/>
        <v>MEDIO</v>
      </c>
      <c r="S40" s="51">
        <v>25</v>
      </c>
      <c r="T40" s="91">
        <f t="shared" si="7"/>
        <v>150</v>
      </c>
      <c r="U40" s="91" t="str">
        <f t="shared" si="8"/>
        <v>II</v>
      </c>
      <c r="V40" s="125" t="str">
        <f t="shared" si="4"/>
        <v>aceptable con control especifico</v>
      </c>
      <c r="W40" s="91">
        <v>1</v>
      </c>
      <c r="X40" s="94" t="s">
        <v>503</v>
      </c>
      <c r="Y40" s="51" t="s">
        <v>18</v>
      </c>
      <c r="Z40" s="91" t="s">
        <v>47</v>
      </c>
      <c r="AA40" s="91" t="s">
        <v>47</v>
      </c>
      <c r="AB40" s="91" t="s">
        <v>47</v>
      </c>
      <c r="AC40" s="51" t="s">
        <v>504</v>
      </c>
      <c r="AD40" s="51" t="s">
        <v>47</v>
      </c>
      <c r="AF40" s="1"/>
    </row>
    <row r="41" spans="1:32" ht="331.5" x14ac:dyDescent="0.25">
      <c r="A41" s="1"/>
      <c r="B41" s="153" t="s">
        <v>41</v>
      </c>
      <c r="C41" s="152" t="s">
        <v>458</v>
      </c>
      <c r="D41" s="152" t="s">
        <v>459</v>
      </c>
      <c r="E41" s="51" t="s">
        <v>409</v>
      </c>
      <c r="F41" s="51" t="s">
        <v>528</v>
      </c>
      <c r="G41" s="92"/>
      <c r="H41" s="73" t="s">
        <v>42</v>
      </c>
      <c r="I41" s="91" t="s">
        <v>530</v>
      </c>
      <c r="J41" s="93" t="s">
        <v>474</v>
      </c>
      <c r="K41" s="94" t="s">
        <v>93</v>
      </c>
      <c r="L41" s="106" t="s">
        <v>531</v>
      </c>
      <c r="M41" s="94" t="s">
        <v>532</v>
      </c>
      <c r="N41" s="94" t="s">
        <v>533</v>
      </c>
      <c r="O41" s="53">
        <v>2</v>
      </c>
      <c r="P41" s="53">
        <v>4</v>
      </c>
      <c r="Q41" s="51">
        <f t="shared" si="5"/>
        <v>8</v>
      </c>
      <c r="R41" s="51" t="str">
        <f t="shared" si="6"/>
        <v>MEDIO</v>
      </c>
      <c r="S41" s="53">
        <v>10</v>
      </c>
      <c r="T41" s="51">
        <f t="shared" si="7"/>
        <v>80</v>
      </c>
      <c r="U41" s="51" t="str">
        <f t="shared" si="8"/>
        <v>III</v>
      </c>
      <c r="V41" s="119" t="str">
        <f t="shared" si="4"/>
        <v>Mejorable</v>
      </c>
      <c r="W41" s="91">
        <v>1</v>
      </c>
      <c r="X41" s="95" t="s">
        <v>94</v>
      </c>
      <c r="Y41" s="51" t="s">
        <v>18</v>
      </c>
      <c r="Z41" s="51" t="s">
        <v>47</v>
      </c>
      <c r="AA41" s="51" t="s">
        <v>47</v>
      </c>
      <c r="AB41" s="51" t="s">
        <v>534</v>
      </c>
      <c r="AC41" s="51" t="s">
        <v>535</v>
      </c>
      <c r="AD41" s="91" t="s">
        <v>95</v>
      </c>
      <c r="AF41" s="1"/>
    </row>
    <row r="42" spans="1:32" ht="331.5" x14ac:dyDescent="0.25">
      <c r="A42" s="1"/>
      <c r="B42" s="153" t="s">
        <v>41</v>
      </c>
      <c r="C42" s="152" t="s">
        <v>458</v>
      </c>
      <c r="D42" s="152" t="s">
        <v>459</v>
      </c>
      <c r="E42" s="51" t="s">
        <v>409</v>
      </c>
      <c r="F42" s="51" t="s">
        <v>528</v>
      </c>
      <c r="G42" s="92"/>
      <c r="H42" s="73" t="s">
        <v>42</v>
      </c>
      <c r="I42" s="53" t="s">
        <v>536</v>
      </c>
      <c r="J42" s="96" t="s">
        <v>421</v>
      </c>
      <c r="K42" s="97" t="s">
        <v>489</v>
      </c>
      <c r="L42" s="107" t="s">
        <v>44</v>
      </c>
      <c r="M42" s="97" t="s">
        <v>44</v>
      </c>
      <c r="N42" s="139" t="s">
        <v>55</v>
      </c>
      <c r="O42" s="95">
        <v>2</v>
      </c>
      <c r="P42" s="95">
        <v>3</v>
      </c>
      <c r="Q42" s="95">
        <f t="shared" si="5"/>
        <v>6</v>
      </c>
      <c r="R42" s="95" t="str">
        <f t="shared" si="6"/>
        <v>MEDIO</v>
      </c>
      <c r="S42" s="95">
        <v>10</v>
      </c>
      <c r="T42" s="95">
        <f t="shared" si="7"/>
        <v>60</v>
      </c>
      <c r="U42" s="95" t="str">
        <f t="shared" si="8"/>
        <v>III</v>
      </c>
      <c r="V42" s="119" t="str">
        <f t="shared" si="4"/>
        <v>Mejorable</v>
      </c>
      <c r="W42" s="95">
        <v>1</v>
      </c>
      <c r="X42" s="97" t="s">
        <v>490</v>
      </c>
      <c r="Y42" s="98" t="s">
        <v>18</v>
      </c>
      <c r="Z42" s="95" t="s">
        <v>47</v>
      </c>
      <c r="AA42" s="95" t="s">
        <v>47</v>
      </c>
      <c r="AB42" s="100" t="s">
        <v>47</v>
      </c>
      <c r="AC42" s="101" t="s">
        <v>491</v>
      </c>
      <c r="AD42" s="95" t="s">
        <v>47</v>
      </c>
      <c r="AF42" s="1"/>
    </row>
    <row r="43" spans="1:32" ht="331.5" x14ac:dyDescent="0.25">
      <c r="A43" s="1"/>
      <c r="B43" s="153" t="s">
        <v>41</v>
      </c>
      <c r="C43" s="152" t="s">
        <v>458</v>
      </c>
      <c r="D43" s="152" t="s">
        <v>459</v>
      </c>
      <c r="E43" s="51" t="s">
        <v>409</v>
      </c>
      <c r="F43" s="51" t="s">
        <v>528</v>
      </c>
      <c r="G43" s="92"/>
      <c r="H43" s="73" t="s">
        <v>42</v>
      </c>
      <c r="I43" s="101" t="s">
        <v>492</v>
      </c>
      <c r="J43" s="96" t="s">
        <v>421</v>
      </c>
      <c r="K43" s="97" t="s">
        <v>493</v>
      </c>
      <c r="L43" s="107" t="s">
        <v>44</v>
      </c>
      <c r="M43" s="97" t="s">
        <v>44</v>
      </c>
      <c r="N43" s="139" t="s">
        <v>55</v>
      </c>
      <c r="O43" s="95">
        <v>6</v>
      </c>
      <c r="P43" s="95">
        <v>2</v>
      </c>
      <c r="Q43" s="95">
        <f t="shared" si="5"/>
        <v>12</v>
      </c>
      <c r="R43" s="95" t="str">
        <f t="shared" si="6"/>
        <v>ALTO</v>
      </c>
      <c r="S43" s="95">
        <v>25</v>
      </c>
      <c r="T43" s="95">
        <f t="shared" si="7"/>
        <v>300</v>
      </c>
      <c r="U43" s="95" t="str">
        <f t="shared" si="8"/>
        <v>II</v>
      </c>
      <c r="V43" s="120" t="str">
        <f t="shared" si="4"/>
        <v>aceptable con control especifico</v>
      </c>
      <c r="W43" s="95">
        <v>1</v>
      </c>
      <c r="X43" s="97" t="s">
        <v>96</v>
      </c>
      <c r="Y43" s="98" t="s">
        <v>18</v>
      </c>
      <c r="Z43" s="95" t="s">
        <v>47</v>
      </c>
      <c r="AA43" s="95" t="s">
        <v>47</v>
      </c>
      <c r="AB43" s="100" t="s">
        <v>47</v>
      </c>
      <c r="AC43" s="121" t="s">
        <v>537</v>
      </c>
      <c r="AD43" s="95" t="s">
        <v>47</v>
      </c>
      <c r="AF43" s="1"/>
    </row>
    <row r="44" spans="1:32" ht="332.25" thickBot="1" x14ac:dyDescent="0.3">
      <c r="A44" s="1"/>
      <c r="B44" s="153" t="s">
        <v>41</v>
      </c>
      <c r="C44" s="152" t="s">
        <v>458</v>
      </c>
      <c r="D44" s="152" t="s">
        <v>459</v>
      </c>
      <c r="E44" s="51" t="s">
        <v>409</v>
      </c>
      <c r="F44" s="51" t="s">
        <v>528</v>
      </c>
      <c r="G44" s="92"/>
      <c r="H44" s="73" t="s">
        <v>42</v>
      </c>
      <c r="I44" s="122" t="s">
        <v>494</v>
      </c>
      <c r="J44" s="96" t="s">
        <v>495</v>
      </c>
      <c r="K44" s="97" t="s">
        <v>58</v>
      </c>
      <c r="L44" s="107" t="s">
        <v>44</v>
      </c>
      <c r="M44" s="97" t="s">
        <v>44</v>
      </c>
      <c r="N44" s="100" t="s">
        <v>496</v>
      </c>
      <c r="O44" s="95">
        <v>2</v>
      </c>
      <c r="P44" s="95">
        <v>3</v>
      </c>
      <c r="Q44" s="95">
        <f t="shared" si="5"/>
        <v>6</v>
      </c>
      <c r="R44" s="95" t="str">
        <f t="shared" si="6"/>
        <v>MEDIO</v>
      </c>
      <c r="S44" s="95">
        <v>25</v>
      </c>
      <c r="T44" s="95">
        <f t="shared" si="7"/>
        <v>150</v>
      </c>
      <c r="U44" s="95" t="str">
        <f t="shared" si="8"/>
        <v>II</v>
      </c>
      <c r="V44" s="120" t="str">
        <f t="shared" si="4"/>
        <v>aceptable con control especifico</v>
      </c>
      <c r="W44" s="95">
        <v>1</v>
      </c>
      <c r="X44" s="97" t="s">
        <v>59</v>
      </c>
      <c r="Y44" s="98" t="s">
        <v>18</v>
      </c>
      <c r="Z44" s="95" t="s">
        <v>47</v>
      </c>
      <c r="AA44" s="95" t="s">
        <v>47</v>
      </c>
      <c r="AB44" s="95" t="s">
        <v>47</v>
      </c>
      <c r="AC44" s="53" t="s">
        <v>497</v>
      </c>
      <c r="AD44" s="95" t="s">
        <v>47</v>
      </c>
      <c r="AF44" s="1"/>
    </row>
    <row r="45" spans="1:32" ht="331.5" x14ac:dyDescent="0.25">
      <c r="A45" s="1"/>
      <c r="B45" s="153" t="s">
        <v>41</v>
      </c>
      <c r="C45" s="152" t="s">
        <v>458</v>
      </c>
      <c r="D45" s="152" t="s">
        <v>459</v>
      </c>
      <c r="E45" s="51" t="s">
        <v>409</v>
      </c>
      <c r="F45" s="51" t="s">
        <v>528</v>
      </c>
      <c r="G45" s="92"/>
      <c r="H45" s="73"/>
      <c r="I45" s="91" t="s">
        <v>71</v>
      </c>
      <c r="J45" s="54" t="s">
        <v>509</v>
      </c>
      <c r="K45" s="94" t="s">
        <v>510</v>
      </c>
      <c r="L45" s="107" t="s">
        <v>44</v>
      </c>
      <c r="M45" s="94" t="s">
        <v>511</v>
      </c>
      <c r="N45" s="94" t="s">
        <v>512</v>
      </c>
      <c r="O45" s="95">
        <v>2</v>
      </c>
      <c r="P45" s="95">
        <v>2</v>
      </c>
      <c r="Q45" s="91">
        <f t="shared" si="5"/>
        <v>4</v>
      </c>
      <c r="R45" s="91" t="str">
        <f t="shared" si="6"/>
        <v>BAJO</v>
      </c>
      <c r="S45" s="95">
        <v>25</v>
      </c>
      <c r="T45" s="91">
        <f t="shared" si="7"/>
        <v>100</v>
      </c>
      <c r="U45" s="91" t="str">
        <f t="shared" si="8"/>
        <v>III</v>
      </c>
      <c r="V45" s="119" t="str">
        <f t="shared" si="4"/>
        <v>Mejorable</v>
      </c>
      <c r="W45" s="91">
        <v>1</v>
      </c>
      <c r="X45" s="95" t="s">
        <v>76</v>
      </c>
      <c r="Y45" s="95" t="s">
        <v>18</v>
      </c>
      <c r="Z45" s="91" t="s">
        <v>47</v>
      </c>
      <c r="AA45" s="91" t="s">
        <v>47</v>
      </c>
      <c r="AB45" s="91" t="s">
        <v>47</v>
      </c>
      <c r="AC45" s="94" t="s">
        <v>513</v>
      </c>
      <c r="AD45" s="94" t="s">
        <v>47</v>
      </c>
      <c r="AF45" s="1"/>
    </row>
    <row r="46" spans="1:32" ht="331.5" x14ac:dyDescent="0.25">
      <c r="A46" s="1"/>
      <c r="B46" s="153" t="s">
        <v>41</v>
      </c>
      <c r="C46" s="152" t="s">
        <v>458</v>
      </c>
      <c r="D46" s="152" t="s">
        <v>459</v>
      </c>
      <c r="E46" s="51" t="s">
        <v>409</v>
      </c>
      <c r="F46" s="51" t="s">
        <v>528</v>
      </c>
      <c r="G46" s="92"/>
      <c r="H46" s="73" t="s">
        <v>42</v>
      </c>
      <c r="I46" s="91" t="s">
        <v>73</v>
      </c>
      <c r="J46" s="93" t="s">
        <v>509</v>
      </c>
      <c r="K46" s="94" t="s">
        <v>510</v>
      </c>
      <c r="L46" s="107" t="s">
        <v>44</v>
      </c>
      <c r="M46" s="94" t="s">
        <v>511</v>
      </c>
      <c r="N46" s="94" t="s">
        <v>512</v>
      </c>
      <c r="O46" s="95">
        <v>2</v>
      </c>
      <c r="P46" s="95">
        <v>1</v>
      </c>
      <c r="Q46" s="91">
        <f t="shared" si="5"/>
        <v>2</v>
      </c>
      <c r="R46" s="91" t="str">
        <f t="shared" si="6"/>
        <v>BAJO</v>
      </c>
      <c r="S46" s="95">
        <v>100</v>
      </c>
      <c r="T46" s="91">
        <f t="shared" si="7"/>
        <v>200</v>
      </c>
      <c r="U46" s="91" t="str">
        <f t="shared" si="8"/>
        <v>II</v>
      </c>
      <c r="V46" s="125" t="str">
        <f t="shared" si="4"/>
        <v>aceptable con control especifico</v>
      </c>
      <c r="W46" s="91">
        <v>1</v>
      </c>
      <c r="X46" s="95" t="s">
        <v>74</v>
      </c>
      <c r="Y46" s="95" t="s">
        <v>18</v>
      </c>
      <c r="Z46" s="91" t="s">
        <v>47</v>
      </c>
      <c r="AA46" s="91" t="s">
        <v>47</v>
      </c>
      <c r="AB46" s="91" t="s">
        <v>47</v>
      </c>
      <c r="AC46" s="94" t="s">
        <v>514</v>
      </c>
      <c r="AD46" s="94" t="s">
        <v>47</v>
      </c>
      <c r="AF46" s="1"/>
    </row>
    <row r="47" spans="1:32" ht="331.5" x14ac:dyDescent="0.25">
      <c r="A47" s="1"/>
      <c r="B47" s="153" t="s">
        <v>41</v>
      </c>
      <c r="C47" s="152" t="s">
        <v>458</v>
      </c>
      <c r="D47" s="152" t="s">
        <v>459</v>
      </c>
      <c r="E47" s="51" t="s">
        <v>409</v>
      </c>
      <c r="F47" s="51" t="s">
        <v>528</v>
      </c>
      <c r="G47" s="92"/>
      <c r="H47" s="73" t="s">
        <v>42</v>
      </c>
      <c r="I47" s="91" t="s">
        <v>75</v>
      </c>
      <c r="J47" s="93" t="s">
        <v>509</v>
      </c>
      <c r="K47" s="94" t="s">
        <v>515</v>
      </c>
      <c r="L47" s="107" t="s">
        <v>44</v>
      </c>
      <c r="M47" s="94" t="s">
        <v>511</v>
      </c>
      <c r="N47" s="94" t="s">
        <v>512</v>
      </c>
      <c r="O47" s="95">
        <v>2</v>
      </c>
      <c r="P47" s="95">
        <v>1</v>
      </c>
      <c r="Q47" s="91">
        <f t="shared" si="5"/>
        <v>2</v>
      </c>
      <c r="R47" s="91" t="str">
        <f t="shared" si="6"/>
        <v>BAJO</v>
      </c>
      <c r="S47" s="95">
        <v>100</v>
      </c>
      <c r="T47" s="91">
        <f t="shared" si="7"/>
        <v>200</v>
      </c>
      <c r="U47" s="91" t="str">
        <f t="shared" si="8"/>
        <v>II</v>
      </c>
      <c r="V47" s="125" t="str">
        <f t="shared" si="4"/>
        <v>aceptable con control especifico</v>
      </c>
      <c r="W47" s="91">
        <v>1</v>
      </c>
      <c r="X47" s="95" t="s">
        <v>76</v>
      </c>
      <c r="Y47" s="95" t="s">
        <v>18</v>
      </c>
      <c r="Z47" s="91" t="s">
        <v>47</v>
      </c>
      <c r="AA47" s="91" t="s">
        <v>47</v>
      </c>
      <c r="AB47" s="91" t="s">
        <v>47</v>
      </c>
      <c r="AC47" s="94" t="s">
        <v>513</v>
      </c>
      <c r="AD47" s="94" t="s">
        <v>47</v>
      </c>
      <c r="AF47" s="1"/>
    </row>
    <row r="48" spans="1:32" ht="331.5" x14ac:dyDescent="0.25">
      <c r="A48" s="1"/>
      <c r="B48" s="153" t="s">
        <v>41</v>
      </c>
      <c r="C48" s="152" t="s">
        <v>458</v>
      </c>
      <c r="D48" s="152" t="s">
        <v>459</v>
      </c>
      <c r="E48" s="51" t="s">
        <v>409</v>
      </c>
      <c r="F48" s="51" t="s">
        <v>528</v>
      </c>
      <c r="G48" s="92"/>
      <c r="H48" s="73" t="s">
        <v>42</v>
      </c>
      <c r="I48" s="91" t="s">
        <v>516</v>
      </c>
      <c r="J48" s="93" t="s">
        <v>509</v>
      </c>
      <c r="K48" s="94" t="s">
        <v>510</v>
      </c>
      <c r="L48" s="107" t="s">
        <v>44</v>
      </c>
      <c r="M48" s="94" t="s">
        <v>511</v>
      </c>
      <c r="N48" s="94" t="s">
        <v>517</v>
      </c>
      <c r="O48" s="95">
        <v>1</v>
      </c>
      <c r="P48" s="95">
        <v>1</v>
      </c>
      <c r="Q48" s="91">
        <f t="shared" si="5"/>
        <v>1</v>
      </c>
      <c r="R48" s="91" t="str">
        <f t="shared" si="6"/>
        <v>BAJO</v>
      </c>
      <c r="S48" s="95">
        <v>10</v>
      </c>
      <c r="T48" s="91">
        <f t="shared" si="7"/>
        <v>10</v>
      </c>
      <c r="U48" s="91" t="str">
        <f t="shared" si="8"/>
        <v>IV</v>
      </c>
      <c r="V48" s="126" t="str">
        <f t="shared" si="4"/>
        <v>Aceptable</v>
      </c>
      <c r="W48" s="91">
        <v>1</v>
      </c>
      <c r="X48" s="95" t="s">
        <v>76</v>
      </c>
      <c r="Y48" s="95" t="s">
        <v>18</v>
      </c>
      <c r="Z48" s="91" t="s">
        <v>47</v>
      </c>
      <c r="AA48" s="91" t="s">
        <v>47</v>
      </c>
      <c r="AB48" s="91" t="s">
        <v>47</v>
      </c>
      <c r="AC48" s="94" t="s">
        <v>513</v>
      </c>
      <c r="AD48" s="94" t="s">
        <v>47</v>
      </c>
      <c r="AF48" s="1"/>
    </row>
    <row r="49" spans="1:32" ht="189" customHeight="1" x14ac:dyDescent="0.25">
      <c r="A49" s="1"/>
      <c r="B49" s="153" t="s">
        <v>41</v>
      </c>
      <c r="C49" s="152" t="s">
        <v>458</v>
      </c>
      <c r="D49" s="152" t="s">
        <v>459</v>
      </c>
      <c r="E49" s="51" t="s">
        <v>409</v>
      </c>
      <c r="F49" s="51" t="s">
        <v>528</v>
      </c>
      <c r="G49" s="92"/>
      <c r="H49" s="73" t="s">
        <v>42</v>
      </c>
      <c r="I49" s="91" t="s">
        <v>538</v>
      </c>
      <c r="J49" s="93" t="s">
        <v>97</v>
      </c>
      <c r="K49" s="94" t="s">
        <v>539</v>
      </c>
      <c r="L49" s="106" t="s">
        <v>44</v>
      </c>
      <c r="M49" s="94" t="s">
        <v>98</v>
      </c>
      <c r="N49" s="94" t="s">
        <v>540</v>
      </c>
      <c r="O49" s="53">
        <v>2</v>
      </c>
      <c r="P49" s="53">
        <v>4</v>
      </c>
      <c r="Q49" s="51">
        <v>8</v>
      </c>
      <c r="R49" s="51" t="s">
        <v>23</v>
      </c>
      <c r="S49" s="53">
        <v>10</v>
      </c>
      <c r="T49" s="51">
        <v>80</v>
      </c>
      <c r="U49" s="51" t="s">
        <v>83</v>
      </c>
      <c r="V49" s="120" t="str">
        <f>IF(U49="IV","Aceptable",IF(U49="III","Mejorable",IF(U49="II","aceptable con control especifico",IF(U49="I","No aceptable",FALSE))))</f>
        <v>aceptable con control especifico</v>
      </c>
      <c r="W49" s="91">
        <v>1</v>
      </c>
      <c r="X49" s="94" t="s">
        <v>99</v>
      </c>
      <c r="Y49" s="132" t="s">
        <v>18</v>
      </c>
      <c r="Z49" s="91" t="s">
        <v>47</v>
      </c>
      <c r="AA49" s="91" t="s">
        <v>47</v>
      </c>
      <c r="AB49" s="91" t="s">
        <v>47</v>
      </c>
      <c r="AC49" s="91" t="s">
        <v>100</v>
      </c>
      <c r="AD49" s="91" t="s">
        <v>47</v>
      </c>
      <c r="AF49" s="1"/>
    </row>
    <row r="50" spans="1:32" ht="331.5" x14ac:dyDescent="0.25">
      <c r="A50" s="1"/>
      <c r="B50" s="153" t="s">
        <v>41</v>
      </c>
      <c r="C50" s="152" t="s">
        <v>458</v>
      </c>
      <c r="D50" s="152" t="s">
        <v>459</v>
      </c>
      <c r="E50" s="51" t="s">
        <v>409</v>
      </c>
      <c r="F50" s="51" t="s">
        <v>528</v>
      </c>
      <c r="G50" s="53" t="s">
        <v>42</v>
      </c>
      <c r="H50" s="53"/>
      <c r="I50" s="100" t="s">
        <v>68</v>
      </c>
      <c r="J50" s="96" t="s">
        <v>63</v>
      </c>
      <c r="K50" s="97" t="s">
        <v>506</v>
      </c>
      <c r="L50" s="124" t="s">
        <v>44</v>
      </c>
      <c r="M50" s="97" t="s">
        <v>44</v>
      </c>
      <c r="N50" s="100" t="s">
        <v>69</v>
      </c>
      <c r="O50" s="53">
        <v>2</v>
      </c>
      <c r="P50" s="53">
        <v>4</v>
      </c>
      <c r="Q50" s="95">
        <f t="shared" ref="Q50:Q76" si="9">O50*P50</f>
        <v>8</v>
      </c>
      <c r="R50" s="95" t="str">
        <f t="shared" ref="R50:R76" si="10">IF(Q50&lt;=4,"BAJO",IF(Q50&lt;=8,"MEDIO",IF(Q50&lt;=20,"ALTO","MUY ALTO")))</f>
        <v>MEDIO</v>
      </c>
      <c r="S50" s="53">
        <v>25</v>
      </c>
      <c r="T50" s="95">
        <f t="shared" ref="T50:T76" si="11">Q50*S50</f>
        <v>200</v>
      </c>
      <c r="U50" s="95" t="str">
        <f t="shared" ref="U50:U76" si="12">IF(T50&lt;=20,"IV",IF(T50&lt;=120,"III",IF(T50&lt;=500,"II",IF(T50&lt;=4000,"I",FALSE))))</f>
        <v>II</v>
      </c>
      <c r="V50" s="120" t="str">
        <f t="shared" ref="V50:V76" si="13">IF(U50="IV","Aceptable",IF(U50="III","Mejorable",IF(U50="II","aceptable con control especifico",IF(U50="I","No aceptable",FALSE))))</f>
        <v>aceptable con control especifico</v>
      </c>
      <c r="W50" s="95">
        <v>1</v>
      </c>
      <c r="X50" s="97" t="s">
        <v>70</v>
      </c>
      <c r="Y50" s="53" t="s">
        <v>18</v>
      </c>
      <c r="Z50" s="95" t="s">
        <v>47</v>
      </c>
      <c r="AA50" s="95" t="s">
        <v>47</v>
      </c>
      <c r="AB50" s="95" t="s">
        <v>507</v>
      </c>
      <c r="AC50" s="53" t="s">
        <v>508</v>
      </c>
      <c r="AD50" s="53" t="s">
        <v>47</v>
      </c>
      <c r="AF50" s="1"/>
    </row>
    <row r="51" spans="1:32" ht="154.5" customHeight="1" x14ac:dyDescent="0.25">
      <c r="A51" s="1"/>
      <c r="B51" s="153" t="s">
        <v>41</v>
      </c>
      <c r="C51" s="152" t="s">
        <v>458</v>
      </c>
      <c r="D51" s="152" t="s">
        <v>459</v>
      </c>
      <c r="E51" s="51" t="s">
        <v>409</v>
      </c>
      <c r="F51" s="51" t="s">
        <v>528</v>
      </c>
      <c r="G51" s="51" t="s">
        <v>42</v>
      </c>
      <c r="H51" s="51"/>
      <c r="I51" s="95" t="s">
        <v>101</v>
      </c>
      <c r="J51" s="93" t="s">
        <v>541</v>
      </c>
      <c r="K51" s="94" t="s">
        <v>102</v>
      </c>
      <c r="L51" s="109" t="s">
        <v>44</v>
      </c>
      <c r="M51" s="94" t="s">
        <v>103</v>
      </c>
      <c r="N51" s="94" t="s">
        <v>44</v>
      </c>
      <c r="O51" s="51">
        <v>2</v>
      </c>
      <c r="P51" s="51">
        <v>4</v>
      </c>
      <c r="Q51" s="91">
        <f t="shared" si="9"/>
        <v>8</v>
      </c>
      <c r="R51" s="91" t="str">
        <f t="shared" si="10"/>
        <v>MEDIO</v>
      </c>
      <c r="S51" s="51">
        <v>10</v>
      </c>
      <c r="T51" s="91">
        <f t="shared" si="11"/>
        <v>80</v>
      </c>
      <c r="U51" s="91" t="str">
        <f t="shared" si="12"/>
        <v>III</v>
      </c>
      <c r="V51" s="119" t="str">
        <f t="shared" si="13"/>
        <v>Mejorable</v>
      </c>
      <c r="W51" s="91">
        <v>1</v>
      </c>
      <c r="X51" s="94" t="s">
        <v>54</v>
      </c>
      <c r="Y51" s="51" t="s">
        <v>18</v>
      </c>
      <c r="Z51" s="91" t="s">
        <v>47</v>
      </c>
      <c r="AA51" s="91" t="s">
        <v>47</v>
      </c>
      <c r="AB51" s="91" t="s">
        <v>47</v>
      </c>
      <c r="AC51" s="51" t="s">
        <v>542</v>
      </c>
      <c r="AD51" s="51" t="s">
        <v>47</v>
      </c>
      <c r="AF51" s="1"/>
    </row>
    <row r="52" spans="1:32" ht="244.5" customHeight="1" x14ac:dyDescent="0.25">
      <c r="A52" s="1"/>
      <c r="B52" s="153" t="s">
        <v>41</v>
      </c>
      <c r="C52" s="152" t="s">
        <v>458</v>
      </c>
      <c r="D52" s="152" t="s">
        <v>459</v>
      </c>
      <c r="E52" s="51" t="s">
        <v>409</v>
      </c>
      <c r="F52" s="51" t="s">
        <v>528</v>
      </c>
      <c r="G52" s="92"/>
      <c r="H52" s="51" t="s">
        <v>42</v>
      </c>
      <c r="I52" s="91" t="s">
        <v>104</v>
      </c>
      <c r="J52" s="93" t="s">
        <v>63</v>
      </c>
      <c r="K52" s="94" t="s">
        <v>105</v>
      </c>
      <c r="L52" s="109" t="s">
        <v>106</v>
      </c>
      <c r="M52" s="94" t="s">
        <v>44</v>
      </c>
      <c r="N52" s="52" t="s">
        <v>107</v>
      </c>
      <c r="O52" s="95">
        <v>0</v>
      </c>
      <c r="P52" s="95">
        <v>3</v>
      </c>
      <c r="Q52" s="91">
        <f t="shared" si="9"/>
        <v>0</v>
      </c>
      <c r="R52" s="91" t="str">
        <f t="shared" si="10"/>
        <v>BAJO</v>
      </c>
      <c r="S52" s="95">
        <v>25</v>
      </c>
      <c r="T52" s="91">
        <f t="shared" si="11"/>
        <v>0</v>
      </c>
      <c r="U52" s="91" t="str">
        <f t="shared" si="12"/>
        <v>IV</v>
      </c>
      <c r="V52" s="126" t="str">
        <f t="shared" si="13"/>
        <v>Aceptable</v>
      </c>
      <c r="W52" s="91">
        <v>1</v>
      </c>
      <c r="X52" s="53" t="s">
        <v>70</v>
      </c>
      <c r="Y52" s="51" t="s">
        <v>46</v>
      </c>
      <c r="Z52" s="91" t="s">
        <v>47</v>
      </c>
      <c r="AA52" s="91" t="s">
        <v>47</v>
      </c>
      <c r="AB52" s="91" t="s">
        <v>108</v>
      </c>
      <c r="AC52" s="91" t="s">
        <v>543</v>
      </c>
      <c r="AD52" s="91" t="s">
        <v>47</v>
      </c>
      <c r="AF52" s="1"/>
    </row>
    <row r="53" spans="1:32" ht="244.5" customHeight="1" x14ac:dyDescent="0.25">
      <c r="A53" s="1"/>
      <c r="B53" s="153" t="s">
        <v>41</v>
      </c>
      <c r="C53" s="152" t="s">
        <v>458</v>
      </c>
      <c r="D53" s="152" t="s">
        <v>459</v>
      </c>
      <c r="E53" s="51" t="s">
        <v>544</v>
      </c>
      <c r="F53" s="51" t="s">
        <v>545</v>
      </c>
      <c r="G53" s="53" t="s">
        <v>42</v>
      </c>
      <c r="H53" s="53"/>
      <c r="I53" s="95" t="s">
        <v>462</v>
      </c>
      <c r="J53" s="96" t="s">
        <v>463</v>
      </c>
      <c r="K53" s="97" t="s">
        <v>79</v>
      </c>
      <c r="L53" s="107" t="s">
        <v>44</v>
      </c>
      <c r="M53" s="97" t="s">
        <v>464</v>
      </c>
      <c r="N53" s="97" t="s">
        <v>465</v>
      </c>
      <c r="O53" s="95">
        <v>2</v>
      </c>
      <c r="P53" s="95">
        <v>3</v>
      </c>
      <c r="Q53" s="95">
        <f t="shared" si="9"/>
        <v>6</v>
      </c>
      <c r="R53" s="95" t="str">
        <f t="shared" si="10"/>
        <v>MEDIO</v>
      </c>
      <c r="S53" s="95">
        <v>10</v>
      </c>
      <c r="T53" s="95">
        <f t="shared" si="11"/>
        <v>60</v>
      </c>
      <c r="U53" s="95" t="str">
        <f t="shared" si="12"/>
        <v>III</v>
      </c>
      <c r="V53" s="119" t="str">
        <f t="shared" si="13"/>
        <v>Mejorable</v>
      </c>
      <c r="W53" s="95" t="s">
        <v>410</v>
      </c>
      <c r="X53" s="97" t="s">
        <v>45</v>
      </c>
      <c r="Y53" s="98" t="s">
        <v>46</v>
      </c>
      <c r="Z53" s="95" t="s">
        <v>47</v>
      </c>
      <c r="AA53" s="95" t="s">
        <v>47</v>
      </c>
      <c r="AB53" s="95" t="s">
        <v>47</v>
      </c>
      <c r="AC53" s="95" t="s">
        <v>466</v>
      </c>
      <c r="AD53" s="95" t="s">
        <v>47</v>
      </c>
      <c r="AF53" s="1"/>
    </row>
    <row r="54" spans="1:32" ht="244.5" customHeight="1" x14ac:dyDescent="0.25">
      <c r="A54" s="1"/>
      <c r="B54" s="153" t="s">
        <v>41</v>
      </c>
      <c r="C54" s="152" t="s">
        <v>458</v>
      </c>
      <c r="D54" s="152" t="s">
        <v>459</v>
      </c>
      <c r="E54" s="51" t="s">
        <v>544</v>
      </c>
      <c r="F54" s="51" t="s">
        <v>545</v>
      </c>
      <c r="G54" s="51"/>
      <c r="H54" s="51" t="s">
        <v>42</v>
      </c>
      <c r="I54" s="91" t="s">
        <v>88</v>
      </c>
      <c r="J54" s="93" t="s">
        <v>463</v>
      </c>
      <c r="K54" s="94" t="s">
        <v>89</v>
      </c>
      <c r="L54" s="107" t="s">
        <v>44</v>
      </c>
      <c r="M54" s="136" t="s">
        <v>90</v>
      </c>
      <c r="N54" s="137" t="s">
        <v>91</v>
      </c>
      <c r="O54" s="95">
        <v>2</v>
      </c>
      <c r="P54" s="95">
        <v>3</v>
      </c>
      <c r="Q54" s="91">
        <f t="shared" si="9"/>
        <v>6</v>
      </c>
      <c r="R54" s="91" t="str">
        <f t="shared" si="10"/>
        <v>MEDIO</v>
      </c>
      <c r="S54" s="95">
        <v>25</v>
      </c>
      <c r="T54" s="91">
        <f t="shared" si="11"/>
        <v>150</v>
      </c>
      <c r="U54" s="91" t="str">
        <f t="shared" si="12"/>
        <v>II</v>
      </c>
      <c r="V54" s="125" t="str">
        <f t="shared" si="13"/>
        <v>aceptable con control especifico</v>
      </c>
      <c r="W54" s="91">
        <v>1</v>
      </c>
      <c r="X54" s="53" t="s">
        <v>92</v>
      </c>
      <c r="Y54" s="51" t="s">
        <v>46</v>
      </c>
      <c r="Z54" s="91" t="s">
        <v>47</v>
      </c>
      <c r="AA54" s="91" t="s">
        <v>47</v>
      </c>
      <c r="AB54" s="91" t="s">
        <v>47</v>
      </c>
      <c r="AC54" s="91" t="s">
        <v>529</v>
      </c>
      <c r="AD54" s="91" t="s">
        <v>47</v>
      </c>
      <c r="AF54" s="1"/>
    </row>
    <row r="55" spans="1:32" ht="162" customHeight="1" x14ac:dyDescent="0.25">
      <c r="A55" s="1"/>
      <c r="B55" s="153" t="s">
        <v>41</v>
      </c>
      <c r="C55" s="152" t="s">
        <v>458</v>
      </c>
      <c r="D55" s="152" t="s">
        <v>459</v>
      </c>
      <c r="E55" s="51" t="s">
        <v>544</v>
      </c>
      <c r="F55" s="51" t="s">
        <v>545</v>
      </c>
      <c r="G55" s="51"/>
      <c r="H55" s="51" t="s">
        <v>42</v>
      </c>
      <c r="I55" s="134" t="s">
        <v>501</v>
      </c>
      <c r="J55" s="93" t="s">
        <v>495</v>
      </c>
      <c r="K55" s="94" t="s">
        <v>502</v>
      </c>
      <c r="L55" s="106" t="s">
        <v>44</v>
      </c>
      <c r="M55" s="94" t="s">
        <v>44</v>
      </c>
      <c r="N55" s="138" t="s">
        <v>61</v>
      </c>
      <c r="O55" s="51">
        <v>2</v>
      </c>
      <c r="P55" s="51">
        <v>3</v>
      </c>
      <c r="Q55" s="91">
        <f t="shared" si="9"/>
        <v>6</v>
      </c>
      <c r="R55" s="91" t="str">
        <f t="shared" si="10"/>
        <v>MEDIO</v>
      </c>
      <c r="S55" s="51">
        <v>25</v>
      </c>
      <c r="T55" s="91">
        <f t="shared" si="11"/>
        <v>150</v>
      </c>
      <c r="U55" s="91" t="str">
        <f t="shared" si="12"/>
        <v>II</v>
      </c>
      <c r="V55" s="125" t="str">
        <f t="shared" si="13"/>
        <v>aceptable con control especifico</v>
      </c>
      <c r="W55" s="91">
        <v>1</v>
      </c>
      <c r="X55" s="94" t="s">
        <v>503</v>
      </c>
      <c r="Y55" s="51" t="s">
        <v>18</v>
      </c>
      <c r="Z55" s="91" t="s">
        <v>47</v>
      </c>
      <c r="AA55" s="91" t="s">
        <v>47</v>
      </c>
      <c r="AB55" s="91" t="s">
        <v>47</v>
      </c>
      <c r="AC55" s="51" t="s">
        <v>504</v>
      </c>
      <c r="AD55" s="51" t="s">
        <v>47</v>
      </c>
      <c r="AF55" s="1"/>
    </row>
    <row r="56" spans="1:32" ht="244.5" customHeight="1" x14ac:dyDescent="0.25">
      <c r="A56" s="1"/>
      <c r="B56" s="153" t="s">
        <v>41</v>
      </c>
      <c r="C56" s="152" t="s">
        <v>458</v>
      </c>
      <c r="D56" s="152" t="s">
        <v>459</v>
      </c>
      <c r="E56" s="51" t="s">
        <v>544</v>
      </c>
      <c r="F56" s="51" t="s">
        <v>545</v>
      </c>
      <c r="G56" s="92"/>
      <c r="H56" s="73" t="s">
        <v>42</v>
      </c>
      <c r="I56" s="91" t="s">
        <v>546</v>
      </c>
      <c r="J56" s="93" t="s">
        <v>474</v>
      </c>
      <c r="K56" s="94" t="s">
        <v>93</v>
      </c>
      <c r="L56" s="106" t="s">
        <v>531</v>
      </c>
      <c r="M56" s="94" t="s">
        <v>532</v>
      </c>
      <c r="N56" s="94" t="s">
        <v>533</v>
      </c>
      <c r="O56" s="53">
        <v>2</v>
      </c>
      <c r="P56" s="53">
        <v>4</v>
      </c>
      <c r="Q56" s="51">
        <f t="shared" si="9"/>
        <v>8</v>
      </c>
      <c r="R56" s="51" t="str">
        <f t="shared" si="10"/>
        <v>MEDIO</v>
      </c>
      <c r="S56" s="53">
        <v>10</v>
      </c>
      <c r="T56" s="51">
        <f t="shared" si="11"/>
        <v>80</v>
      </c>
      <c r="U56" s="51" t="str">
        <f t="shared" si="12"/>
        <v>III</v>
      </c>
      <c r="V56" s="119" t="str">
        <f t="shared" si="13"/>
        <v>Mejorable</v>
      </c>
      <c r="W56" s="91">
        <v>1</v>
      </c>
      <c r="X56" s="95" t="s">
        <v>94</v>
      </c>
      <c r="Y56" s="51" t="s">
        <v>18</v>
      </c>
      <c r="Z56" s="51" t="s">
        <v>47</v>
      </c>
      <c r="AA56" s="51" t="s">
        <v>47</v>
      </c>
      <c r="AB56" s="51" t="s">
        <v>534</v>
      </c>
      <c r="AC56" s="51" t="s">
        <v>535</v>
      </c>
      <c r="AD56" s="91" t="s">
        <v>95</v>
      </c>
      <c r="AF56" s="1"/>
    </row>
    <row r="57" spans="1:32" ht="244.5" customHeight="1" x14ac:dyDescent="0.25">
      <c r="A57" s="1"/>
      <c r="B57" s="153" t="s">
        <v>41</v>
      </c>
      <c r="C57" s="152" t="s">
        <v>458</v>
      </c>
      <c r="D57" s="152" t="s">
        <v>459</v>
      </c>
      <c r="E57" s="51" t="s">
        <v>544</v>
      </c>
      <c r="F57" s="51" t="s">
        <v>545</v>
      </c>
      <c r="G57" s="92"/>
      <c r="H57" s="73" t="s">
        <v>42</v>
      </c>
      <c r="I57" s="53" t="s">
        <v>536</v>
      </c>
      <c r="J57" s="96" t="s">
        <v>421</v>
      </c>
      <c r="K57" s="97" t="s">
        <v>489</v>
      </c>
      <c r="L57" s="107" t="s">
        <v>44</v>
      </c>
      <c r="M57" s="97" t="s">
        <v>44</v>
      </c>
      <c r="N57" s="139" t="s">
        <v>55</v>
      </c>
      <c r="O57" s="95">
        <v>2</v>
      </c>
      <c r="P57" s="95">
        <v>3</v>
      </c>
      <c r="Q57" s="95">
        <f t="shared" si="9"/>
        <v>6</v>
      </c>
      <c r="R57" s="95" t="str">
        <f t="shared" si="10"/>
        <v>MEDIO</v>
      </c>
      <c r="S57" s="95">
        <v>10</v>
      </c>
      <c r="T57" s="95">
        <f t="shared" si="11"/>
        <v>60</v>
      </c>
      <c r="U57" s="95" t="str">
        <f t="shared" si="12"/>
        <v>III</v>
      </c>
      <c r="V57" s="119" t="str">
        <f t="shared" si="13"/>
        <v>Mejorable</v>
      </c>
      <c r="W57" s="95">
        <v>1</v>
      </c>
      <c r="X57" s="97" t="s">
        <v>490</v>
      </c>
      <c r="Y57" s="98" t="s">
        <v>18</v>
      </c>
      <c r="Z57" s="95" t="s">
        <v>47</v>
      </c>
      <c r="AA57" s="95" t="s">
        <v>47</v>
      </c>
      <c r="AB57" s="100" t="s">
        <v>47</v>
      </c>
      <c r="AC57" s="101" t="s">
        <v>491</v>
      </c>
      <c r="AD57" s="95" t="s">
        <v>47</v>
      </c>
      <c r="AF57" s="1"/>
    </row>
    <row r="58" spans="1:32" ht="276" customHeight="1" x14ac:dyDescent="0.25">
      <c r="A58" s="1"/>
      <c r="B58" s="153" t="s">
        <v>41</v>
      </c>
      <c r="C58" s="152" t="s">
        <v>458</v>
      </c>
      <c r="D58" s="152" t="s">
        <v>459</v>
      </c>
      <c r="E58" s="51" t="s">
        <v>544</v>
      </c>
      <c r="F58" s="51" t="s">
        <v>545</v>
      </c>
      <c r="G58" s="92"/>
      <c r="H58" s="73" t="s">
        <v>42</v>
      </c>
      <c r="I58" s="101" t="s">
        <v>492</v>
      </c>
      <c r="J58" s="96" t="s">
        <v>421</v>
      </c>
      <c r="K58" s="97" t="s">
        <v>493</v>
      </c>
      <c r="L58" s="107" t="s">
        <v>44</v>
      </c>
      <c r="M58" s="97" t="s">
        <v>44</v>
      </c>
      <c r="N58" s="139" t="s">
        <v>55</v>
      </c>
      <c r="O58" s="95">
        <v>6</v>
      </c>
      <c r="P58" s="95">
        <v>2</v>
      </c>
      <c r="Q58" s="95">
        <f t="shared" si="9"/>
        <v>12</v>
      </c>
      <c r="R58" s="95" t="str">
        <f t="shared" si="10"/>
        <v>ALTO</v>
      </c>
      <c r="S58" s="95">
        <v>25</v>
      </c>
      <c r="T58" s="95">
        <f t="shared" si="11"/>
        <v>300</v>
      </c>
      <c r="U58" s="95" t="str">
        <f t="shared" si="12"/>
        <v>II</v>
      </c>
      <c r="V58" s="120" t="str">
        <f t="shared" si="13"/>
        <v>aceptable con control especifico</v>
      </c>
      <c r="W58" s="95">
        <v>1</v>
      </c>
      <c r="X58" s="97" t="s">
        <v>96</v>
      </c>
      <c r="Y58" s="98" t="s">
        <v>18</v>
      </c>
      <c r="Z58" s="95" t="s">
        <v>47</v>
      </c>
      <c r="AA58" s="95" t="s">
        <v>47</v>
      </c>
      <c r="AB58" s="100" t="s">
        <v>47</v>
      </c>
      <c r="AC58" s="121" t="s">
        <v>537</v>
      </c>
      <c r="AD58" s="95" t="s">
        <v>47</v>
      </c>
      <c r="AF58" s="1"/>
    </row>
    <row r="59" spans="1:32" ht="244.5" customHeight="1" thickBot="1" x14ac:dyDescent="0.3">
      <c r="A59" s="1"/>
      <c r="B59" s="153" t="s">
        <v>41</v>
      </c>
      <c r="C59" s="152" t="s">
        <v>458</v>
      </c>
      <c r="D59" s="152" t="s">
        <v>459</v>
      </c>
      <c r="E59" s="51" t="s">
        <v>544</v>
      </c>
      <c r="F59" s="51" t="s">
        <v>545</v>
      </c>
      <c r="G59" s="92"/>
      <c r="H59" s="73" t="s">
        <v>42</v>
      </c>
      <c r="I59" s="122" t="s">
        <v>494</v>
      </c>
      <c r="J59" s="96" t="s">
        <v>495</v>
      </c>
      <c r="K59" s="97" t="s">
        <v>58</v>
      </c>
      <c r="L59" s="107" t="s">
        <v>44</v>
      </c>
      <c r="M59" s="97" t="s">
        <v>44</v>
      </c>
      <c r="N59" s="100" t="s">
        <v>496</v>
      </c>
      <c r="O59" s="95">
        <v>2</v>
      </c>
      <c r="P59" s="95">
        <v>3</v>
      </c>
      <c r="Q59" s="95">
        <f t="shared" si="9"/>
        <v>6</v>
      </c>
      <c r="R59" s="95" t="str">
        <f t="shared" si="10"/>
        <v>MEDIO</v>
      </c>
      <c r="S59" s="95">
        <v>25</v>
      </c>
      <c r="T59" s="95">
        <f t="shared" si="11"/>
        <v>150</v>
      </c>
      <c r="U59" s="95" t="str">
        <f t="shared" si="12"/>
        <v>II</v>
      </c>
      <c r="V59" s="120" t="str">
        <f t="shared" si="13"/>
        <v>aceptable con control especifico</v>
      </c>
      <c r="W59" s="95">
        <v>1</v>
      </c>
      <c r="X59" s="97" t="s">
        <v>59</v>
      </c>
      <c r="Y59" s="98" t="s">
        <v>18</v>
      </c>
      <c r="Z59" s="95" t="s">
        <v>47</v>
      </c>
      <c r="AA59" s="95" t="s">
        <v>47</v>
      </c>
      <c r="AB59" s="95" t="s">
        <v>47</v>
      </c>
      <c r="AC59" s="53" t="s">
        <v>497</v>
      </c>
      <c r="AD59" s="95" t="s">
        <v>47</v>
      </c>
      <c r="AF59" s="1"/>
    </row>
    <row r="60" spans="1:32" ht="244.5" customHeight="1" x14ac:dyDescent="0.25">
      <c r="A60" s="1"/>
      <c r="B60" s="153" t="s">
        <v>41</v>
      </c>
      <c r="C60" s="152" t="s">
        <v>458</v>
      </c>
      <c r="D60" s="152" t="s">
        <v>459</v>
      </c>
      <c r="E60" s="51" t="s">
        <v>544</v>
      </c>
      <c r="F60" s="51" t="s">
        <v>545</v>
      </c>
      <c r="G60" s="92"/>
      <c r="H60" s="73"/>
      <c r="I60" s="91" t="s">
        <v>71</v>
      </c>
      <c r="J60" s="54" t="s">
        <v>509</v>
      </c>
      <c r="K60" s="94" t="s">
        <v>510</v>
      </c>
      <c r="L60" s="107" t="s">
        <v>44</v>
      </c>
      <c r="M60" s="94" t="s">
        <v>511</v>
      </c>
      <c r="N60" s="94" t="s">
        <v>512</v>
      </c>
      <c r="O60" s="95">
        <v>2</v>
      </c>
      <c r="P60" s="95">
        <v>2</v>
      </c>
      <c r="Q60" s="91">
        <f t="shared" si="9"/>
        <v>4</v>
      </c>
      <c r="R60" s="91" t="str">
        <f t="shared" si="10"/>
        <v>BAJO</v>
      </c>
      <c r="S60" s="95">
        <v>25</v>
      </c>
      <c r="T60" s="91">
        <f t="shared" si="11"/>
        <v>100</v>
      </c>
      <c r="U60" s="91" t="str">
        <f t="shared" si="12"/>
        <v>III</v>
      </c>
      <c r="V60" s="119" t="str">
        <f t="shared" si="13"/>
        <v>Mejorable</v>
      </c>
      <c r="W60" s="91">
        <v>1</v>
      </c>
      <c r="X60" s="95" t="s">
        <v>76</v>
      </c>
      <c r="Y60" s="95" t="s">
        <v>18</v>
      </c>
      <c r="Z60" s="91" t="s">
        <v>47</v>
      </c>
      <c r="AA60" s="91" t="s">
        <v>47</v>
      </c>
      <c r="AB60" s="91" t="s">
        <v>47</v>
      </c>
      <c r="AC60" s="94" t="s">
        <v>513</v>
      </c>
      <c r="AD60" s="94" t="s">
        <v>47</v>
      </c>
      <c r="AF60" s="1"/>
    </row>
    <row r="61" spans="1:32" ht="264.75" customHeight="1" x14ac:dyDescent="0.25">
      <c r="A61" s="1"/>
      <c r="B61" s="153" t="s">
        <v>41</v>
      </c>
      <c r="C61" s="152" t="s">
        <v>458</v>
      </c>
      <c r="D61" s="152" t="s">
        <v>459</v>
      </c>
      <c r="E61" s="51" t="s">
        <v>544</v>
      </c>
      <c r="F61" s="51" t="s">
        <v>545</v>
      </c>
      <c r="G61" s="92"/>
      <c r="H61" s="73" t="s">
        <v>42</v>
      </c>
      <c r="I61" s="91" t="s">
        <v>73</v>
      </c>
      <c r="J61" s="93" t="s">
        <v>509</v>
      </c>
      <c r="K61" s="94" t="s">
        <v>510</v>
      </c>
      <c r="L61" s="107" t="s">
        <v>44</v>
      </c>
      <c r="M61" s="94" t="s">
        <v>511</v>
      </c>
      <c r="N61" s="94" t="s">
        <v>512</v>
      </c>
      <c r="O61" s="95">
        <v>2</v>
      </c>
      <c r="P61" s="95">
        <v>1</v>
      </c>
      <c r="Q61" s="91">
        <f t="shared" si="9"/>
        <v>2</v>
      </c>
      <c r="R61" s="91" t="str">
        <f t="shared" si="10"/>
        <v>BAJO</v>
      </c>
      <c r="S61" s="95">
        <v>100</v>
      </c>
      <c r="T61" s="91">
        <f t="shared" si="11"/>
        <v>200</v>
      </c>
      <c r="U61" s="91" t="str">
        <f t="shared" si="12"/>
        <v>II</v>
      </c>
      <c r="V61" s="125" t="str">
        <f t="shared" si="13"/>
        <v>aceptable con control especifico</v>
      </c>
      <c r="W61" s="91">
        <v>1</v>
      </c>
      <c r="X61" s="95" t="s">
        <v>74</v>
      </c>
      <c r="Y61" s="95" t="s">
        <v>18</v>
      </c>
      <c r="Z61" s="91" t="s">
        <v>47</v>
      </c>
      <c r="AA61" s="91" t="s">
        <v>47</v>
      </c>
      <c r="AB61" s="91" t="s">
        <v>47</v>
      </c>
      <c r="AC61" s="94" t="s">
        <v>514</v>
      </c>
      <c r="AD61" s="94" t="s">
        <v>47</v>
      </c>
      <c r="AF61" s="1"/>
    </row>
    <row r="62" spans="1:32" ht="244.5" customHeight="1" x14ac:dyDescent="0.25">
      <c r="A62" s="1"/>
      <c r="B62" s="153" t="s">
        <v>41</v>
      </c>
      <c r="C62" s="152" t="s">
        <v>458</v>
      </c>
      <c r="D62" s="152" t="s">
        <v>459</v>
      </c>
      <c r="E62" s="51" t="s">
        <v>544</v>
      </c>
      <c r="F62" s="51" t="s">
        <v>545</v>
      </c>
      <c r="G62" s="92"/>
      <c r="H62" s="73" t="s">
        <v>42</v>
      </c>
      <c r="I62" s="91" t="s">
        <v>75</v>
      </c>
      <c r="J62" s="93" t="s">
        <v>509</v>
      </c>
      <c r="K62" s="94" t="s">
        <v>515</v>
      </c>
      <c r="L62" s="107" t="s">
        <v>44</v>
      </c>
      <c r="M62" s="94" t="s">
        <v>511</v>
      </c>
      <c r="N62" s="94" t="s">
        <v>512</v>
      </c>
      <c r="O62" s="95">
        <v>2</v>
      </c>
      <c r="P62" s="95">
        <v>1</v>
      </c>
      <c r="Q62" s="91">
        <f t="shared" si="9"/>
        <v>2</v>
      </c>
      <c r="R62" s="91" t="str">
        <f t="shared" si="10"/>
        <v>BAJO</v>
      </c>
      <c r="S62" s="95">
        <v>100</v>
      </c>
      <c r="T62" s="91">
        <f t="shared" si="11"/>
        <v>200</v>
      </c>
      <c r="U62" s="91" t="str">
        <f t="shared" si="12"/>
        <v>II</v>
      </c>
      <c r="V62" s="125" t="str">
        <f t="shared" si="13"/>
        <v>aceptable con control especifico</v>
      </c>
      <c r="W62" s="91">
        <v>1</v>
      </c>
      <c r="X62" s="95" t="s">
        <v>76</v>
      </c>
      <c r="Y62" s="95" t="s">
        <v>18</v>
      </c>
      <c r="Z62" s="91" t="s">
        <v>47</v>
      </c>
      <c r="AA62" s="91" t="s">
        <v>47</v>
      </c>
      <c r="AB62" s="91" t="s">
        <v>47</v>
      </c>
      <c r="AC62" s="94" t="s">
        <v>513</v>
      </c>
      <c r="AD62" s="94" t="s">
        <v>47</v>
      </c>
      <c r="AF62" s="1"/>
    </row>
    <row r="63" spans="1:32" ht="244.5" customHeight="1" x14ac:dyDescent="0.25">
      <c r="A63" s="1"/>
      <c r="B63" s="153" t="s">
        <v>41</v>
      </c>
      <c r="C63" s="152" t="s">
        <v>458</v>
      </c>
      <c r="D63" s="152" t="s">
        <v>459</v>
      </c>
      <c r="E63" s="51" t="s">
        <v>544</v>
      </c>
      <c r="F63" s="51" t="s">
        <v>545</v>
      </c>
      <c r="G63" s="92"/>
      <c r="H63" s="73" t="s">
        <v>42</v>
      </c>
      <c r="I63" s="91" t="s">
        <v>516</v>
      </c>
      <c r="J63" s="93" t="s">
        <v>509</v>
      </c>
      <c r="K63" s="94" t="s">
        <v>510</v>
      </c>
      <c r="L63" s="107" t="s">
        <v>44</v>
      </c>
      <c r="M63" s="94" t="s">
        <v>511</v>
      </c>
      <c r="N63" s="94" t="s">
        <v>517</v>
      </c>
      <c r="O63" s="95">
        <v>1</v>
      </c>
      <c r="P63" s="95">
        <v>1</v>
      </c>
      <c r="Q63" s="91">
        <f t="shared" si="9"/>
        <v>1</v>
      </c>
      <c r="R63" s="91" t="str">
        <f t="shared" si="10"/>
        <v>BAJO</v>
      </c>
      <c r="S63" s="95">
        <v>10</v>
      </c>
      <c r="T63" s="91">
        <f t="shared" si="11"/>
        <v>10</v>
      </c>
      <c r="U63" s="91" t="str">
        <f t="shared" si="12"/>
        <v>IV</v>
      </c>
      <c r="V63" s="126" t="str">
        <f t="shared" si="13"/>
        <v>Aceptable</v>
      </c>
      <c r="W63" s="91">
        <v>1</v>
      </c>
      <c r="X63" s="95" t="s">
        <v>76</v>
      </c>
      <c r="Y63" s="95" t="s">
        <v>18</v>
      </c>
      <c r="Z63" s="91" t="s">
        <v>47</v>
      </c>
      <c r="AA63" s="91" t="s">
        <v>47</v>
      </c>
      <c r="AB63" s="91" t="s">
        <v>47</v>
      </c>
      <c r="AC63" s="94" t="s">
        <v>513</v>
      </c>
      <c r="AD63" s="94" t="s">
        <v>47</v>
      </c>
      <c r="AF63" s="1"/>
    </row>
    <row r="64" spans="1:32" ht="244.5" customHeight="1" x14ac:dyDescent="0.25">
      <c r="A64" s="1"/>
      <c r="B64" s="153" t="s">
        <v>41</v>
      </c>
      <c r="C64" s="152" t="s">
        <v>458</v>
      </c>
      <c r="D64" s="152" t="s">
        <v>459</v>
      </c>
      <c r="E64" s="51" t="s">
        <v>544</v>
      </c>
      <c r="F64" s="51" t="s">
        <v>545</v>
      </c>
      <c r="G64" s="92"/>
      <c r="H64" s="73" t="s">
        <v>42</v>
      </c>
      <c r="I64" s="91" t="s">
        <v>538</v>
      </c>
      <c r="J64" s="93" t="s">
        <v>97</v>
      </c>
      <c r="K64" s="94" t="s">
        <v>539</v>
      </c>
      <c r="L64" s="106" t="s">
        <v>44</v>
      </c>
      <c r="M64" s="94" t="s">
        <v>98</v>
      </c>
      <c r="N64" s="94" t="s">
        <v>540</v>
      </c>
      <c r="O64" s="53">
        <v>2</v>
      </c>
      <c r="P64" s="53">
        <v>4</v>
      </c>
      <c r="Q64" s="51">
        <v>8</v>
      </c>
      <c r="R64" s="51" t="s">
        <v>23</v>
      </c>
      <c r="S64" s="53">
        <v>10</v>
      </c>
      <c r="T64" s="51">
        <v>80</v>
      </c>
      <c r="U64" s="51" t="s">
        <v>83</v>
      </c>
      <c r="V64" s="120" t="str">
        <f>IF(U64="IV","Aceptable",IF(U64="III","Mejorable",IF(U64="II","aceptable con control especifico",IF(U64="I","No aceptable",FALSE))))</f>
        <v>aceptable con control especifico</v>
      </c>
      <c r="W64" s="91">
        <v>1</v>
      </c>
      <c r="X64" s="94" t="s">
        <v>99</v>
      </c>
      <c r="Y64" s="132" t="s">
        <v>18</v>
      </c>
      <c r="Z64" s="91" t="s">
        <v>47</v>
      </c>
      <c r="AA64" s="91" t="s">
        <v>47</v>
      </c>
      <c r="AB64" s="91" t="s">
        <v>47</v>
      </c>
      <c r="AC64" s="91" t="s">
        <v>100</v>
      </c>
      <c r="AD64" s="91" t="s">
        <v>47</v>
      </c>
      <c r="AF64" s="1"/>
    </row>
    <row r="65" spans="1:32" ht="244.5" customHeight="1" x14ac:dyDescent="0.25">
      <c r="A65" s="1"/>
      <c r="B65" s="153" t="s">
        <v>41</v>
      </c>
      <c r="C65" s="152" t="s">
        <v>458</v>
      </c>
      <c r="D65" s="152" t="s">
        <v>459</v>
      </c>
      <c r="E65" s="51" t="s">
        <v>544</v>
      </c>
      <c r="F65" s="51" t="s">
        <v>545</v>
      </c>
      <c r="G65" s="53" t="s">
        <v>42</v>
      </c>
      <c r="H65" s="53"/>
      <c r="I65" s="100" t="s">
        <v>68</v>
      </c>
      <c r="J65" s="96" t="s">
        <v>63</v>
      </c>
      <c r="K65" s="97" t="s">
        <v>506</v>
      </c>
      <c r="L65" s="124" t="s">
        <v>44</v>
      </c>
      <c r="M65" s="97" t="s">
        <v>44</v>
      </c>
      <c r="N65" s="100" t="s">
        <v>69</v>
      </c>
      <c r="O65" s="53">
        <v>2</v>
      </c>
      <c r="P65" s="53">
        <v>4</v>
      </c>
      <c r="Q65" s="95">
        <f t="shared" ref="Q65:Q67" si="14">O65*P65</f>
        <v>8</v>
      </c>
      <c r="R65" s="95" t="str">
        <f t="shared" ref="R65:R67" si="15">IF(Q65&lt;=4,"BAJO",IF(Q65&lt;=8,"MEDIO",IF(Q65&lt;=20,"ALTO","MUY ALTO")))</f>
        <v>MEDIO</v>
      </c>
      <c r="S65" s="53">
        <v>25</v>
      </c>
      <c r="T65" s="95">
        <f t="shared" ref="T65:T67" si="16">Q65*S65</f>
        <v>200</v>
      </c>
      <c r="U65" s="95" t="str">
        <f t="shared" ref="U65:U67" si="17">IF(T65&lt;=20,"IV",IF(T65&lt;=120,"III",IF(T65&lt;=500,"II",IF(T65&lt;=4000,"I",FALSE))))</f>
        <v>II</v>
      </c>
      <c r="V65" s="120" t="str">
        <f t="shared" ref="V65:V67" si="18">IF(U65="IV","Aceptable",IF(U65="III","Mejorable",IF(U65="II","aceptable con control especifico",IF(U65="I","No aceptable",FALSE))))</f>
        <v>aceptable con control especifico</v>
      </c>
      <c r="W65" s="95">
        <v>1</v>
      </c>
      <c r="X65" s="97" t="s">
        <v>70</v>
      </c>
      <c r="Y65" s="53" t="s">
        <v>18</v>
      </c>
      <c r="Z65" s="95" t="s">
        <v>47</v>
      </c>
      <c r="AA65" s="95" t="s">
        <v>47</v>
      </c>
      <c r="AB65" s="95" t="s">
        <v>507</v>
      </c>
      <c r="AC65" s="53" t="s">
        <v>508</v>
      </c>
      <c r="AD65" s="53" t="s">
        <v>47</v>
      </c>
      <c r="AF65" s="1"/>
    </row>
    <row r="66" spans="1:32" ht="244.5" customHeight="1" x14ac:dyDescent="0.25">
      <c r="A66" s="1"/>
      <c r="B66" s="153" t="s">
        <v>41</v>
      </c>
      <c r="C66" s="152" t="s">
        <v>458</v>
      </c>
      <c r="D66" s="152" t="s">
        <v>459</v>
      </c>
      <c r="E66" s="51" t="s">
        <v>544</v>
      </c>
      <c r="F66" s="51" t="s">
        <v>545</v>
      </c>
      <c r="G66" s="51" t="s">
        <v>42</v>
      </c>
      <c r="H66" s="51"/>
      <c r="I66" s="95" t="s">
        <v>101</v>
      </c>
      <c r="J66" s="93" t="s">
        <v>541</v>
      </c>
      <c r="K66" s="94" t="s">
        <v>102</v>
      </c>
      <c r="L66" s="109" t="s">
        <v>44</v>
      </c>
      <c r="M66" s="94" t="s">
        <v>103</v>
      </c>
      <c r="N66" s="94" t="s">
        <v>44</v>
      </c>
      <c r="O66" s="51">
        <v>2</v>
      </c>
      <c r="P66" s="51">
        <v>4</v>
      </c>
      <c r="Q66" s="91">
        <f t="shared" si="14"/>
        <v>8</v>
      </c>
      <c r="R66" s="91" t="str">
        <f t="shared" si="15"/>
        <v>MEDIO</v>
      </c>
      <c r="S66" s="51">
        <v>10</v>
      </c>
      <c r="T66" s="91">
        <f t="shared" si="16"/>
        <v>80</v>
      </c>
      <c r="U66" s="91" t="str">
        <f t="shared" si="17"/>
        <v>III</v>
      </c>
      <c r="V66" s="119" t="str">
        <f t="shared" si="18"/>
        <v>Mejorable</v>
      </c>
      <c r="W66" s="91">
        <v>1</v>
      </c>
      <c r="X66" s="94" t="s">
        <v>54</v>
      </c>
      <c r="Y66" s="51" t="s">
        <v>18</v>
      </c>
      <c r="Z66" s="91" t="s">
        <v>47</v>
      </c>
      <c r="AA66" s="91" t="s">
        <v>47</v>
      </c>
      <c r="AB66" s="91" t="s">
        <v>47</v>
      </c>
      <c r="AC66" s="51" t="s">
        <v>542</v>
      </c>
      <c r="AD66" s="51" t="s">
        <v>47</v>
      </c>
      <c r="AF66" s="1"/>
    </row>
    <row r="67" spans="1:32" ht="221.25" customHeight="1" x14ac:dyDescent="0.25">
      <c r="A67" s="1"/>
      <c r="B67" s="153" t="s">
        <v>41</v>
      </c>
      <c r="C67" s="152" t="s">
        <v>458</v>
      </c>
      <c r="D67" s="152" t="s">
        <v>459</v>
      </c>
      <c r="E67" s="51" t="s">
        <v>544</v>
      </c>
      <c r="F67" s="51" t="s">
        <v>545</v>
      </c>
      <c r="G67" s="92"/>
      <c r="H67" s="51" t="s">
        <v>42</v>
      </c>
      <c r="I67" s="91" t="s">
        <v>104</v>
      </c>
      <c r="J67" s="93" t="s">
        <v>63</v>
      </c>
      <c r="K67" s="94" t="s">
        <v>105</v>
      </c>
      <c r="L67" s="109" t="s">
        <v>106</v>
      </c>
      <c r="M67" s="94" t="s">
        <v>44</v>
      </c>
      <c r="N67" s="52" t="s">
        <v>107</v>
      </c>
      <c r="O67" s="95">
        <v>0</v>
      </c>
      <c r="P67" s="95">
        <v>3</v>
      </c>
      <c r="Q67" s="91">
        <f t="shared" si="14"/>
        <v>0</v>
      </c>
      <c r="R67" s="91" t="str">
        <f t="shared" si="15"/>
        <v>BAJO</v>
      </c>
      <c r="S67" s="95">
        <v>25</v>
      </c>
      <c r="T67" s="91">
        <f t="shared" si="16"/>
        <v>0</v>
      </c>
      <c r="U67" s="91" t="str">
        <f t="shared" si="17"/>
        <v>IV</v>
      </c>
      <c r="V67" s="126" t="str">
        <f t="shared" si="18"/>
        <v>Aceptable</v>
      </c>
      <c r="W67" s="91">
        <v>1</v>
      </c>
      <c r="X67" s="53" t="s">
        <v>70</v>
      </c>
      <c r="Y67" s="51" t="s">
        <v>46</v>
      </c>
      <c r="Z67" s="91" t="s">
        <v>47</v>
      </c>
      <c r="AA67" s="91" t="s">
        <v>47</v>
      </c>
      <c r="AB67" s="91" t="s">
        <v>108</v>
      </c>
      <c r="AC67" s="91" t="s">
        <v>543</v>
      </c>
      <c r="AD67" s="91" t="s">
        <v>47</v>
      </c>
      <c r="AF67" s="1"/>
    </row>
    <row r="68" spans="1:32" ht="244.5" hidden="1" customHeight="1" x14ac:dyDescent="0.25">
      <c r="A68" s="1"/>
      <c r="B68" s="153"/>
      <c r="C68" s="152"/>
      <c r="D68" s="152"/>
      <c r="E68" s="51"/>
      <c r="F68" s="51"/>
      <c r="G68" s="92"/>
      <c r="H68" s="51"/>
      <c r="I68" s="91"/>
      <c r="J68" s="93"/>
      <c r="K68" s="94"/>
      <c r="L68" s="109"/>
      <c r="M68" s="94"/>
      <c r="N68" s="52"/>
      <c r="O68" s="95"/>
      <c r="P68" s="95"/>
      <c r="Q68" s="91"/>
      <c r="R68" s="91"/>
      <c r="S68" s="95"/>
      <c r="T68" s="91"/>
      <c r="U68" s="91"/>
      <c r="V68" s="126"/>
      <c r="W68" s="91"/>
      <c r="X68" s="53"/>
      <c r="Y68" s="51"/>
      <c r="Z68" s="91"/>
      <c r="AA68" s="91"/>
      <c r="AB68" s="91"/>
      <c r="AC68" s="91"/>
      <c r="AD68" s="91"/>
      <c r="AF68" s="1"/>
    </row>
    <row r="69" spans="1:32" ht="142.5" x14ac:dyDescent="0.25">
      <c r="A69" s="1"/>
      <c r="B69" s="153" t="s">
        <v>109</v>
      </c>
      <c r="C69" s="152" t="s">
        <v>547</v>
      </c>
      <c r="D69" s="152" t="s">
        <v>459</v>
      </c>
      <c r="E69" s="51" t="s">
        <v>411</v>
      </c>
      <c r="F69" s="51" t="s">
        <v>548</v>
      </c>
      <c r="G69" s="53" t="s">
        <v>42</v>
      </c>
      <c r="H69" s="53"/>
      <c r="I69" s="95" t="s">
        <v>462</v>
      </c>
      <c r="J69" s="96" t="s">
        <v>463</v>
      </c>
      <c r="K69" s="97" t="s">
        <v>79</v>
      </c>
      <c r="L69" s="107" t="s">
        <v>44</v>
      </c>
      <c r="M69" s="97" t="s">
        <v>464</v>
      </c>
      <c r="N69" s="97" t="s">
        <v>465</v>
      </c>
      <c r="O69" s="95">
        <v>2</v>
      </c>
      <c r="P69" s="95">
        <v>3</v>
      </c>
      <c r="Q69" s="95">
        <f t="shared" si="9"/>
        <v>6</v>
      </c>
      <c r="R69" s="95" t="str">
        <f t="shared" si="10"/>
        <v>MEDIO</v>
      </c>
      <c r="S69" s="95">
        <v>10</v>
      </c>
      <c r="T69" s="95">
        <f t="shared" si="11"/>
        <v>60</v>
      </c>
      <c r="U69" s="95" t="str">
        <f t="shared" si="12"/>
        <v>III</v>
      </c>
      <c r="V69" s="119" t="str">
        <f t="shared" si="13"/>
        <v>Mejorable</v>
      </c>
      <c r="W69" s="95" t="s">
        <v>412</v>
      </c>
      <c r="X69" s="97" t="s">
        <v>45</v>
      </c>
      <c r="Y69" s="98" t="s">
        <v>46</v>
      </c>
      <c r="Z69" s="95" t="s">
        <v>47</v>
      </c>
      <c r="AA69" s="95" t="s">
        <v>47</v>
      </c>
      <c r="AB69" s="95" t="s">
        <v>47</v>
      </c>
      <c r="AC69" s="95" t="s">
        <v>549</v>
      </c>
      <c r="AD69" s="95" t="s">
        <v>47</v>
      </c>
      <c r="AF69" s="1"/>
    </row>
    <row r="70" spans="1:32" ht="119.25" customHeight="1" x14ac:dyDescent="0.25">
      <c r="A70" s="1"/>
      <c r="B70" s="153" t="s">
        <v>109</v>
      </c>
      <c r="C70" s="152" t="s">
        <v>547</v>
      </c>
      <c r="D70" s="152" t="s">
        <v>459</v>
      </c>
      <c r="E70" s="51" t="s">
        <v>411</v>
      </c>
      <c r="F70" s="51" t="s">
        <v>548</v>
      </c>
      <c r="G70" s="51"/>
      <c r="H70" s="51" t="s">
        <v>42</v>
      </c>
      <c r="I70" s="91" t="s">
        <v>88</v>
      </c>
      <c r="J70" s="93" t="s">
        <v>463</v>
      </c>
      <c r="K70" s="94" t="s">
        <v>89</v>
      </c>
      <c r="L70" s="107" t="s">
        <v>44</v>
      </c>
      <c r="M70" s="136" t="s">
        <v>90</v>
      </c>
      <c r="N70" s="137" t="s">
        <v>91</v>
      </c>
      <c r="O70" s="95">
        <v>2</v>
      </c>
      <c r="P70" s="95">
        <v>3</v>
      </c>
      <c r="Q70" s="91">
        <f t="shared" si="9"/>
        <v>6</v>
      </c>
      <c r="R70" s="91" t="str">
        <f t="shared" si="10"/>
        <v>MEDIO</v>
      </c>
      <c r="S70" s="95">
        <v>25</v>
      </c>
      <c r="T70" s="91">
        <f t="shared" si="11"/>
        <v>150</v>
      </c>
      <c r="U70" s="91" t="str">
        <f t="shared" si="12"/>
        <v>II</v>
      </c>
      <c r="V70" s="125" t="str">
        <f t="shared" si="13"/>
        <v>aceptable con control especifico</v>
      </c>
      <c r="W70" s="95" t="s">
        <v>412</v>
      </c>
      <c r="X70" s="53" t="s">
        <v>92</v>
      </c>
      <c r="Y70" s="51" t="s">
        <v>46</v>
      </c>
      <c r="Z70" s="91" t="s">
        <v>47</v>
      </c>
      <c r="AA70" s="91" t="s">
        <v>47</v>
      </c>
      <c r="AB70" s="91" t="s">
        <v>47</v>
      </c>
      <c r="AC70" s="91" t="s">
        <v>529</v>
      </c>
      <c r="AD70" s="91" t="s">
        <v>47</v>
      </c>
      <c r="AF70" s="1"/>
    </row>
    <row r="71" spans="1:32" ht="127.5" x14ac:dyDescent="0.25">
      <c r="A71" s="1"/>
      <c r="B71" s="153" t="s">
        <v>109</v>
      </c>
      <c r="C71" s="152" t="s">
        <v>547</v>
      </c>
      <c r="D71" s="152" t="s">
        <v>459</v>
      </c>
      <c r="E71" s="51" t="s">
        <v>411</v>
      </c>
      <c r="F71" s="51" t="s">
        <v>548</v>
      </c>
      <c r="G71" s="53" t="s">
        <v>42</v>
      </c>
      <c r="H71" s="53"/>
      <c r="I71" s="95" t="s">
        <v>484</v>
      </c>
      <c r="J71" s="96" t="s">
        <v>474</v>
      </c>
      <c r="K71" s="97" t="s">
        <v>53</v>
      </c>
      <c r="L71" s="107" t="s">
        <v>44</v>
      </c>
      <c r="M71" s="97" t="s">
        <v>485</v>
      </c>
      <c r="N71" s="97" t="s">
        <v>486</v>
      </c>
      <c r="O71" s="95">
        <v>2</v>
      </c>
      <c r="P71" s="95">
        <v>2</v>
      </c>
      <c r="Q71" s="95">
        <f t="shared" si="9"/>
        <v>4</v>
      </c>
      <c r="R71" s="95" t="str">
        <f t="shared" si="10"/>
        <v>BAJO</v>
      </c>
      <c r="S71" s="95">
        <v>25</v>
      </c>
      <c r="T71" s="95">
        <f t="shared" si="11"/>
        <v>100</v>
      </c>
      <c r="U71" s="95" t="str">
        <f t="shared" si="12"/>
        <v>III</v>
      </c>
      <c r="V71" s="119" t="str">
        <f t="shared" si="13"/>
        <v>Mejorable</v>
      </c>
      <c r="W71" s="95" t="s">
        <v>412</v>
      </c>
      <c r="X71" s="97" t="s">
        <v>54</v>
      </c>
      <c r="Y71" s="98" t="s">
        <v>18</v>
      </c>
      <c r="Z71" s="95" t="s">
        <v>47</v>
      </c>
      <c r="AA71" s="95" t="s">
        <v>47</v>
      </c>
      <c r="AB71" s="95" t="s">
        <v>47</v>
      </c>
      <c r="AC71" s="95" t="s">
        <v>487</v>
      </c>
      <c r="AD71" s="95" t="s">
        <v>47</v>
      </c>
      <c r="AF71" s="1"/>
    </row>
    <row r="72" spans="1:32" ht="138" x14ac:dyDescent="0.25">
      <c r="A72" s="1"/>
      <c r="B72" s="153" t="s">
        <v>109</v>
      </c>
      <c r="C72" s="152" t="s">
        <v>547</v>
      </c>
      <c r="D72" s="152" t="s">
        <v>459</v>
      </c>
      <c r="E72" s="51" t="s">
        <v>411</v>
      </c>
      <c r="F72" s="51" t="s">
        <v>548</v>
      </c>
      <c r="G72" s="53" t="s">
        <v>42</v>
      </c>
      <c r="H72" s="53"/>
      <c r="I72" s="95" t="s">
        <v>473</v>
      </c>
      <c r="J72" s="96" t="s">
        <v>474</v>
      </c>
      <c r="K72" s="97" t="s">
        <v>48</v>
      </c>
      <c r="L72" s="107" t="s">
        <v>49</v>
      </c>
      <c r="M72" s="97" t="s">
        <v>50</v>
      </c>
      <c r="N72" s="97" t="s">
        <v>475</v>
      </c>
      <c r="O72" s="95">
        <v>2</v>
      </c>
      <c r="P72" s="95">
        <v>2</v>
      </c>
      <c r="Q72" s="95">
        <f t="shared" si="9"/>
        <v>4</v>
      </c>
      <c r="R72" s="95" t="str">
        <f t="shared" si="10"/>
        <v>BAJO</v>
      </c>
      <c r="S72" s="95">
        <v>25</v>
      </c>
      <c r="T72" s="95">
        <f t="shared" si="11"/>
        <v>100</v>
      </c>
      <c r="U72" s="95" t="str">
        <f t="shared" si="12"/>
        <v>III</v>
      </c>
      <c r="V72" s="119" t="str">
        <f t="shared" si="13"/>
        <v>Mejorable</v>
      </c>
      <c r="W72" s="95" t="s">
        <v>412</v>
      </c>
      <c r="X72" s="97" t="s">
        <v>51</v>
      </c>
      <c r="Y72" s="98" t="s">
        <v>18</v>
      </c>
      <c r="Z72" s="95" t="s">
        <v>47</v>
      </c>
      <c r="AA72" s="95" t="s">
        <v>47</v>
      </c>
      <c r="AB72" s="95" t="s">
        <v>476</v>
      </c>
      <c r="AC72" s="95" t="s">
        <v>477</v>
      </c>
      <c r="AD72" s="95" t="s">
        <v>47</v>
      </c>
      <c r="AF72" s="1"/>
    </row>
    <row r="73" spans="1:32" ht="127.5" x14ac:dyDescent="0.25">
      <c r="A73" s="1"/>
      <c r="B73" s="153" t="s">
        <v>109</v>
      </c>
      <c r="C73" s="152" t="s">
        <v>547</v>
      </c>
      <c r="D73" s="152" t="s">
        <v>459</v>
      </c>
      <c r="E73" s="51" t="s">
        <v>411</v>
      </c>
      <c r="F73" s="51" t="s">
        <v>548</v>
      </c>
      <c r="G73" s="92"/>
      <c r="H73" s="73" t="s">
        <v>42</v>
      </c>
      <c r="I73" s="53" t="s">
        <v>110</v>
      </c>
      <c r="J73" s="96" t="s">
        <v>421</v>
      </c>
      <c r="K73" s="97" t="s">
        <v>489</v>
      </c>
      <c r="L73" s="107" t="s">
        <v>44</v>
      </c>
      <c r="M73" s="97" t="s">
        <v>44</v>
      </c>
      <c r="N73" s="139" t="s">
        <v>55</v>
      </c>
      <c r="O73" s="95">
        <v>2</v>
      </c>
      <c r="P73" s="95">
        <v>3</v>
      </c>
      <c r="Q73" s="95">
        <f t="shared" si="9"/>
        <v>6</v>
      </c>
      <c r="R73" s="95" t="str">
        <f t="shared" si="10"/>
        <v>MEDIO</v>
      </c>
      <c r="S73" s="95">
        <v>10</v>
      </c>
      <c r="T73" s="95">
        <f t="shared" si="11"/>
        <v>60</v>
      </c>
      <c r="U73" s="95" t="str">
        <f t="shared" si="12"/>
        <v>III</v>
      </c>
      <c r="V73" s="119" t="str">
        <f t="shared" si="13"/>
        <v>Mejorable</v>
      </c>
      <c r="W73" s="95" t="s">
        <v>412</v>
      </c>
      <c r="X73" s="97" t="s">
        <v>490</v>
      </c>
      <c r="Y73" s="98" t="s">
        <v>18</v>
      </c>
      <c r="Z73" s="95" t="s">
        <v>47</v>
      </c>
      <c r="AA73" s="95" t="s">
        <v>47</v>
      </c>
      <c r="AB73" s="100" t="s">
        <v>47</v>
      </c>
      <c r="AC73" s="101" t="s">
        <v>491</v>
      </c>
      <c r="AD73" s="95" t="s">
        <v>47</v>
      </c>
      <c r="AF73" s="1"/>
    </row>
    <row r="74" spans="1:32" ht="127.5" x14ac:dyDescent="0.25">
      <c r="A74" s="1"/>
      <c r="B74" s="153" t="s">
        <v>109</v>
      </c>
      <c r="C74" s="152" t="s">
        <v>547</v>
      </c>
      <c r="D74" s="152" t="s">
        <v>459</v>
      </c>
      <c r="E74" s="51" t="s">
        <v>411</v>
      </c>
      <c r="F74" s="51" t="s">
        <v>548</v>
      </c>
      <c r="G74" s="92"/>
      <c r="H74" s="73" t="s">
        <v>42</v>
      </c>
      <c r="I74" s="53" t="s">
        <v>492</v>
      </c>
      <c r="J74" s="96" t="s">
        <v>421</v>
      </c>
      <c r="K74" s="97" t="s">
        <v>493</v>
      </c>
      <c r="L74" s="107" t="s">
        <v>44</v>
      </c>
      <c r="M74" s="97" t="s">
        <v>44</v>
      </c>
      <c r="N74" s="139" t="s">
        <v>55</v>
      </c>
      <c r="O74" s="95">
        <v>6</v>
      </c>
      <c r="P74" s="95">
        <v>2</v>
      </c>
      <c r="Q74" s="95">
        <f t="shared" si="9"/>
        <v>12</v>
      </c>
      <c r="R74" s="95" t="str">
        <f t="shared" si="10"/>
        <v>ALTO</v>
      </c>
      <c r="S74" s="95">
        <v>25</v>
      </c>
      <c r="T74" s="95">
        <f t="shared" si="11"/>
        <v>300</v>
      </c>
      <c r="U74" s="95" t="str">
        <f t="shared" si="12"/>
        <v>II</v>
      </c>
      <c r="V74" s="120" t="str">
        <f t="shared" si="13"/>
        <v>aceptable con control especifico</v>
      </c>
      <c r="W74" s="95" t="s">
        <v>412</v>
      </c>
      <c r="X74" s="97" t="s">
        <v>96</v>
      </c>
      <c r="Y74" s="98" t="s">
        <v>18</v>
      </c>
      <c r="Z74" s="95" t="s">
        <v>47</v>
      </c>
      <c r="AA74" s="95" t="s">
        <v>47</v>
      </c>
      <c r="AB74" s="100" t="s">
        <v>47</v>
      </c>
      <c r="AC74" s="121" t="s">
        <v>537</v>
      </c>
      <c r="AD74" s="95" t="s">
        <v>47</v>
      </c>
      <c r="AF74" s="1"/>
    </row>
    <row r="75" spans="1:32" ht="142.5" customHeight="1" thickBot="1" x14ac:dyDescent="0.3">
      <c r="A75" s="1"/>
      <c r="B75" s="153" t="s">
        <v>109</v>
      </c>
      <c r="C75" s="152" t="s">
        <v>547</v>
      </c>
      <c r="D75" s="152" t="s">
        <v>459</v>
      </c>
      <c r="E75" s="51" t="s">
        <v>411</v>
      </c>
      <c r="F75" s="51" t="s">
        <v>548</v>
      </c>
      <c r="G75" s="92" t="s">
        <v>42</v>
      </c>
      <c r="H75" s="73"/>
      <c r="I75" s="122" t="s">
        <v>494</v>
      </c>
      <c r="J75" s="96" t="s">
        <v>495</v>
      </c>
      <c r="K75" s="97" t="s">
        <v>58</v>
      </c>
      <c r="L75" s="107" t="s">
        <v>44</v>
      </c>
      <c r="M75" s="97" t="s">
        <v>44</v>
      </c>
      <c r="N75" s="100" t="s">
        <v>496</v>
      </c>
      <c r="O75" s="95">
        <v>2</v>
      </c>
      <c r="P75" s="95">
        <v>3</v>
      </c>
      <c r="Q75" s="95">
        <f t="shared" si="9"/>
        <v>6</v>
      </c>
      <c r="R75" s="95" t="str">
        <f t="shared" si="10"/>
        <v>MEDIO</v>
      </c>
      <c r="S75" s="95">
        <v>25</v>
      </c>
      <c r="T75" s="95">
        <f t="shared" si="11"/>
        <v>150</v>
      </c>
      <c r="U75" s="95" t="str">
        <f t="shared" si="12"/>
        <v>II</v>
      </c>
      <c r="V75" s="120" t="str">
        <f t="shared" si="13"/>
        <v>aceptable con control especifico</v>
      </c>
      <c r="W75" s="95" t="s">
        <v>412</v>
      </c>
      <c r="X75" s="97" t="s">
        <v>59</v>
      </c>
      <c r="Y75" s="98" t="s">
        <v>18</v>
      </c>
      <c r="Z75" s="95" t="s">
        <v>47</v>
      </c>
      <c r="AA75" s="95" t="s">
        <v>47</v>
      </c>
      <c r="AB75" s="95" t="s">
        <v>47</v>
      </c>
      <c r="AC75" s="53" t="s">
        <v>497</v>
      </c>
      <c r="AD75" s="95" t="s">
        <v>47</v>
      </c>
      <c r="AF75" s="1"/>
    </row>
    <row r="76" spans="1:32" ht="128.25" thickBot="1" x14ac:dyDescent="0.3">
      <c r="A76" s="1"/>
      <c r="B76" s="153" t="s">
        <v>109</v>
      </c>
      <c r="C76" s="152" t="s">
        <v>547</v>
      </c>
      <c r="D76" s="152" t="s">
        <v>459</v>
      </c>
      <c r="E76" s="51" t="s">
        <v>411</v>
      </c>
      <c r="F76" s="51" t="s">
        <v>548</v>
      </c>
      <c r="G76" s="92"/>
      <c r="H76" s="73" t="s">
        <v>42</v>
      </c>
      <c r="I76" s="122" t="s">
        <v>498</v>
      </c>
      <c r="J76" s="96" t="s">
        <v>495</v>
      </c>
      <c r="K76" s="97" t="s">
        <v>60</v>
      </c>
      <c r="L76" s="107" t="s">
        <v>44</v>
      </c>
      <c r="M76" s="97" t="s">
        <v>44</v>
      </c>
      <c r="N76" s="100" t="s">
        <v>499</v>
      </c>
      <c r="O76" s="95">
        <v>2</v>
      </c>
      <c r="P76" s="95">
        <v>3</v>
      </c>
      <c r="Q76" s="95">
        <f t="shared" si="9"/>
        <v>6</v>
      </c>
      <c r="R76" s="95" t="str">
        <f t="shared" si="10"/>
        <v>MEDIO</v>
      </c>
      <c r="S76" s="95">
        <v>60</v>
      </c>
      <c r="T76" s="95">
        <f t="shared" si="11"/>
        <v>360</v>
      </c>
      <c r="U76" s="95" t="str">
        <f t="shared" si="12"/>
        <v>II</v>
      </c>
      <c r="V76" s="120" t="str">
        <f t="shared" si="13"/>
        <v>aceptable con control especifico</v>
      </c>
      <c r="W76" s="95" t="s">
        <v>412</v>
      </c>
      <c r="X76" s="97" t="s">
        <v>59</v>
      </c>
      <c r="Y76" s="98" t="s">
        <v>18</v>
      </c>
      <c r="Z76" s="95" t="s">
        <v>47</v>
      </c>
      <c r="AA76" s="95" t="s">
        <v>47</v>
      </c>
      <c r="AB76" s="95" t="s">
        <v>47</v>
      </c>
      <c r="AC76" s="53" t="s">
        <v>500</v>
      </c>
      <c r="AD76" s="95" t="s">
        <v>47</v>
      </c>
      <c r="AF76" s="1"/>
    </row>
    <row r="77" spans="1:32" ht="127.5" x14ac:dyDescent="0.25">
      <c r="A77" s="1"/>
      <c r="B77" s="153" t="s">
        <v>109</v>
      </c>
      <c r="C77" s="152" t="s">
        <v>547</v>
      </c>
      <c r="D77" s="152" t="s">
        <v>459</v>
      </c>
      <c r="E77" s="51" t="s">
        <v>411</v>
      </c>
      <c r="F77" s="51" t="s">
        <v>548</v>
      </c>
      <c r="G77" s="92" t="s">
        <v>42</v>
      </c>
      <c r="H77" s="73"/>
      <c r="I77" s="91" t="s">
        <v>550</v>
      </c>
      <c r="J77" s="93" t="s">
        <v>97</v>
      </c>
      <c r="K77" s="94" t="s">
        <v>111</v>
      </c>
      <c r="L77" s="106" t="s">
        <v>44</v>
      </c>
      <c r="M77" s="94" t="s">
        <v>98</v>
      </c>
      <c r="N77" s="94" t="s">
        <v>112</v>
      </c>
      <c r="O77" s="53">
        <v>2</v>
      </c>
      <c r="P77" s="53">
        <v>4</v>
      </c>
      <c r="Q77" s="51">
        <v>8</v>
      </c>
      <c r="R77" s="51" t="s">
        <v>23</v>
      </c>
      <c r="S77" s="53">
        <v>10</v>
      </c>
      <c r="T77" s="51">
        <v>80</v>
      </c>
      <c r="U77" s="51" t="s">
        <v>83</v>
      </c>
      <c r="V77" s="120" t="str">
        <f>IF(U77="IV","Aceptable",IF(U77="III","Mejorable",IF(U77="II","aceptable con control especifico",IF(U77="I","No aceptable",FALSE))))</f>
        <v>aceptable con control especifico</v>
      </c>
      <c r="W77" s="95" t="s">
        <v>412</v>
      </c>
      <c r="X77" s="94" t="s">
        <v>113</v>
      </c>
      <c r="Y77" s="132" t="s">
        <v>18</v>
      </c>
      <c r="Z77" s="91" t="s">
        <v>47</v>
      </c>
      <c r="AA77" s="91" t="s">
        <v>47</v>
      </c>
      <c r="AB77" s="91" t="s">
        <v>47</v>
      </c>
      <c r="AC77" s="91" t="s">
        <v>551</v>
      </c>
      <c r="AD77" s="91" t="s">
        <v>47</v>
      </c>
      <c r="AF77" s="1"/>
    </row>
    <row r="78" spans="1:32" ht="128.25" thickBot="1" x14ac:dyDescent="0.3">
      <c r="A78" s="1"/>
      <c r="B78" s="153" t="s">
        <v>109</v>
      </c>
      <c r="C78" s="152" t="s">
        <v>547</v>
      </c>
      <c r="D78" s="152" t="s">
        <v>459</v>
      </c>
      <c r="E78" s="51" t="s">
        <v>411</v>
      </c>
      <c r="F78" s="51" t="s">
        <v>548</v>
      </c>
      <c r="G78" s="53"/>
      <c r="H78" s="53" t="s">
        <v>42</v>
      </c>
      <c r="I78" s="110" t="s">
        <v>62</v>
      </c>
      <c r="J78" s="96" t="s">
        <v>63</v>
      </c>
      <c r="K78" s="97" t="s">
        <v>64</v>
      </c>
      <c r="L78" s="108" t="s">
        <v>65</v>
      </c>
      <c r="M78" s="97" t="s">
        <v>44</v>
      </c>
      <c r="N78" s="99" t="s">
        <v>66</v>
      </c>
      <c r="O78" s="53">
        <v>2</v>
      </c>
      <c r="P78" s="53">
        <v>3</v>
      </c>
      <c r="Q78" s="95">
        <f t="shared" ref="Q78:Q96" si="19">O78*P78</f>
        <v>6</v>
      </c>
      <c r="R78" s="95" t="str">
        <f t="shared" ref="R78:R96" si="20">IF(Q78&lt;=4,"BAJO",IF(Q78&lt;=8,"MEDIO",IF(Q78&lt;=20,"ALTO","MUY ALTO")))</f>
        <v>MEDIO</v>
      </c>
      <c r="S78" s="53">
        <v>60</v>
      </c>
      <c r="T78" s="95">
        <f t="shared" ref="T78:T96" si="21">Q78*S78</f>
        <v>360</v>
      </c>
      <c r="U78" s="95" t="str">
        <f t="shared" ref="U78:U96" si="22">IF(T78&lt;=20,"IV",IF(T78&lt;=120,"III",IF(T78&lt;=500,"II",IF(T78&lt;=4000,"I",FALSE))))</f>
        <v>II</v>
      </c>
      <c r="V78" s="120" t="str">
        <f t="shared" ref="V78:V84" si="23">IF(U78="IV","Aceptable",IF(U78="III","Mejorable",IF(U78="II","aceptable con control especifico",IF(U78="I","No aceptable",FALSE))))</f>
        <v>aceptable con control especifico</v>
      </c>
      <c r="W78" s="95" t="s">
        <v>412</v>
      </c>
      <c r="X78" s="97" t="s">
        <v>67</v>
      </c>
      <c r="Y78" s="53" t="s">
        <v>18</v>
      </c>
      <c r="Z78" s="95" t="s">
        <v>47</v>
      </c>
      <c r="AA78" s="95" t="s">
        <v>47</v>
      </c>
      <c r="AB78" s="95" t="s">
        <v>47</v>
      </c>
      <c r="AC78" s="53" t="s">
        <v>505</v>
      </c>
      <c r="AD78" s="53" t="s">
        <v>47</v>
      </c>
      <c r="AF78" s="1"/>
    </row>
    <row r="79" spans="1:32" ht="142.5" x14ac:dyDescent="0.25">
      <c r="A79" s="1"/>
      <c r="B79" s="153" t="s">
        <v>109</v>
      </c>
      <c r="C79" s="152" t="s">
        <v>547</v>
      </c>
      <c r="D79" s="152" t="s">
        <v>459</v>
      </c>
      <c r="E79" s="51" t="s">
        <v>411</v>
      </c>
      <c r="F79" s="51" t="s">
        <v>548</v>
      </c>
      <c r="G79" s="53" t="s">
        <v>42</v>
      </c>
      <c r="H79" s="53"/>
      <c r="I79" s="100" t="s">
        <v>68</v>
      </c>
      <c r="J79" s="96" t="s">
        <v>63</v>
      </c>
      <c r="K79" s="97" t="s">
        <v>506</v>
      </c>
      <c r="L79" s="124" t="s">
        <v>44</v>
      </c>
      <c r="M79" s="97" t="s">
        <v>44</v>
      </c>
      <c r="N79" s="100" t="s">
        <v>69</v>
      </c>
      <c r="O79" s="53">
        <v>2</v>
      </c>
      <c r="P79" s="53">
        <v>4</v>
      </c>
      <c r="Q79" s="95">
        <f t="shared" si="19"/>
        <v>8</v>
      </c>
      <c r="R79" s="95" t="str">
        <f t="shared" si="20"/>
        <v>MEDIO</v>
      </c>
      <c r="S79" s="53">
        <v>25</v>
      </c>
      <c r="T79" s="95">
        <f t="shared" si="21"/>
        <v>200</v>
      </c>
      <c r="U79" s="95" t="str">
        <f t="shared" si="22"/>
        <v>II</v>
      </c>
      <c r="V79" s="120" t="str">
        <f t="shared" si="23"/>
        <v>aceptable con control especifico</v>
      </c>
      <c r="W79" s="95" t="s">
        <v>412</v>
      </c>
      <c r="X79" s="97" t="s">
        <v>70</v>
      </c>
      <c r="Y79" s="53" t="s">
        <v>18</v>
      </c>
      <c r="Z79" s="95" t="s">
        <v>47</v>
      </c>
      <c r="AA79" s="95" t="s">
        <v>47</v>
      </c>
      <c r="AB79" s="95" t="s">
        <v>507</v>
      </c>
      <c r="AC79" s="53" t="s">
        <v>508</v>
      </c>
      <c r="AD79" s="53" t="s">
        <v>47</v>
      </c>
      <c r="AF79" s="1"/>
    </row>
    <row r="80" spans="1:32" ht="127.5" x14ac:dyDescent="0.25">
      <c r="A80" s="1"/>
      <c r="B80" s="153" t="s">
        <v>109</v>
      </c>
      <c r="C80" s="152" t="s">
        <v>547</v>
      </c>
      <c r="D80" s="152" t="s">
        <v>459</v>
      </c>
      <c r="E80" s="51" t="s">
        <v>411</v>
      </c>
      <c r="F80" s="51" t="s">
        <v>548</v>
      </c>
      <c r="G80" s="51"/>
      <c r="H80" s="51" t="s">
        <v>42</v>
      </c>
      <c r="I80" s="91" t="s">
        <v>552</v>
      </c>
      <c r="J80" s="93" t="s">
        <v>63</v>
      </c>
      <c r="K80" s="94" t="s">
        <v>114</v>
      </c>
      <c r="L80" s="105" t="s">
        <v>115</v>
      </c>
      <c r="M80" s="136" t="s">
        <v>116</v>
      </c>
      <c r="N80" s="52" t="s">
        <v>553</v>
      </c>
      <c r="O80" s="95">
        <v>2</v>
      </c>
      <c r="P80" s="95">
        <v>3</v>
      </c>
      <c r="Q80" s="91">
        <f t="shared" si="19"/>
        <v>6</v>
      </c>
      <c r="R80" s="91" t="str">
        <f t="shared" si="20"/>
        <v>MEDIO</v>
      </c>
      <c r="S80" s="95">
        <v>25</v>
      </c>
      <c r="T80" s="91">
        <f t="shared" si="21"/>
        <v>150</v>
      </c>
      <c r="U80" s="91" t="str">
        <f t="shared" si="22"/>
        <v>II</v>
      </c>
      <c r="V80" s="125" t="str">
        <f t="shared" si="23"/>
        <v>aceptable con control especifico</v>
      </c>
      <c r="W80" s="95" t="s">
        <v>412</v>
      </c>
      <c r="X80" s="53" t="s">
        <v>117</v>
      </c>
      <c r="Y80" s="51" t="s">
        <v>46</v>
      </c>
      <c r="Z80" s="91" t="s">
        <v>47</v>
      </c>
      <c r="AA80" s="91" t="s">
        <v>47</v>
      </c>
      <c r="AB80" s="91" t="s">
        <v>47</v>
      </c>
      <c r="AC80" s="140" t="s">
        <v>554</v>
      </c>
      <c r="AD80" s="91" t="s">
        <v>47</v>
      </c>
      <c r="AF80" s="1"/>
    </row>
    <row r="81" spans="1:33" ht="127.5" x14ac:dyDescent="0.25">
      <c r="A81" s="1"/>
      <c r="B81" s="153" t="s">
        <v>109</v>
      </c>
      <c r="C81" s="152" t="s">
        <v>547</v>
      </c>
      <c r="D81" s="152" t="s">
        <v>459</v>
      </c>
      <c r="E81" s="51" t="s">
        <v>411</v>
      </c>
      <c r="F81" s="51" t="s">
        <v>548</v>
      </c>
      <c r="G81" s="51" t="s">
        <v>42</v>
      </c>
      <c r="H81" s="51"/>
      <c r="I81" s="95" t="s">
        <v>118</v>
      </c>
      <c r="J81" s="93" t="s">
        <v>541</v>
      </c>
      <c r="K81" s="94" t="s">
        <v>102</v>
      </c>
      <c r="L81" s="109" t="s">
        <v>44</v>
      </c>
      <c r="M81" s="94" t="s">
        <v>44</v>
      </c>
      <c r="N81" s="94" t="s">
        <v>44</v>
      </c>
      <c r="O81" s="51">
        <v>10</v>
      </c>
      <c r="P81" s="51">
        <v>2</v>
      </c>
      <c r="Q81" s="91">
        <f t="shared" si="19"/>
        <v>20</v>
      </c>
      <c r="R81" s="91" t="str">
        <f t="shared" si="20"/>
        <v>ALTO</v>
      </c>
      <c r="S81" s="51">
        <v>25</v>
      </c>
      <c r="T81" s="91">
        <f t="shared" si="21"/>
        <v>500</v>
      </c>
      <c r="U81" s="91" t="str">
        <f t="shared" si="22"/>
        <v>II</v>
      </c>
      <c r="V81" s="125" t="str">
        <f t="shared" si="23"/>
        <v>aceptable con control especifico</v>
      </c>
      <c r="W81" s="95" t="s">
        <v>412</v>
      </c>
      <c r="X81" s="94" t="s">
        <v>54</v>
      </c>
      <c r="Y81" s="51" t="s">
        <v>18</v>
      </c>
      <c r="Z81" s="91" t="s">
        <v>47</v>
      </c>
      <c r="AA81" s="91" t="s">
        <v>47</v>
      </c>
      <c r="AB81" s="91" t="s">
        <v>47</v>
      </c>
      <c r="AC81" s="51" t="s">
        <v>555</v>
      </c>
      <c r="AD81" s="51" t="s">
        <v>47</v>
      </c>
      <c r="AF81" s="1"/>
    </row>
    <row r="82" spans="1:33" ht="127.5" x14ac:dyDescent="0.25">
      <c r="A82" s="1"/>
      <c r="B82" s="153" t="s">
        <v>109</v>
      </c>
      <c r="C82" s="152" t="s">
        <v>547</v>
      </c>
      <c r="D82" s="152" t="s">
        <v>459</v>
      </c>
      <c r="E82" s="51" t="s">
        <v>411</v>
      </c>
      <c r="F82" s="51" t="s">
        <v>548</v>
      </c>
      <c r="G82" s="92"/>
      <c r="H82" s="73" t="s">
        <v>42</v>
      </c>
      <c r="I82" s="91" t="s">
        <v>71</v>
      </c>
      <c r="J82" s="54" t="s">
        <v>509</v>
      </c>
      <c r="K82" s="94" t="s">
        <v>510</v>
      </c>
      <c r="L82" s="107" t="s">
        <v>44</v>
      </c>
      <c r="M82" s="94" t="s">
        <v>511</v>
      </c>
      <c r="N82" s="94" t="s">
        <v>512</v>
      </c>
      <c r="O82" s="95">
        <v>2</v>
      </c>
      <c r="P82" s="95">
        <v>2</v>
      </c>
      <c r="Q82" s="91">
        <f t="shared" si="19"/>
        <v>4</v>
      </c>
      <c r="R82" s="91" t="str">
        <f t="shared" si="20"/>
        <v>BAJO</v>
      </c>
      <c r="S82" s="95">
        <v>25</v>
      </c>
      <c r="T82" s="91">
        <f t="shared" si="21"/>
        <v>100</v>
      </c>
      <c r="U82" s="91" t="str">
        <f t="shared" si="22"/>
        <v>III</v>
      </c>
      <c r="V82" s="119" t="str">
        <f t="shared" si="23"/>
        <v>Mejorable</v>
      </c>
      <c r="W82" s="95" t="s">
        <v>412</v>
      </c>
      <c r="X82" s="95" t="s">
        <v>76</v>
      </c>
      <c r="Y82" s="95" t="s">
        <v>18</v>
      </c>
      <c r="Z82" s="91" t="s">
        <v>47</v>
      </c>
      <c r="AA82" s="91" t="s">
        <v>47</v>
      </c>
      <c r="AB82" s="91" t="s">
        <v>47</v>
      </c>
      <c r="AC82" s="94" t="s">
        <v>513</v>
      </c>
      <c r="AD82" s="94" t="s">
        <v>47</v>
      </c>
      <c r="AF82" s="1"/>
    </row>
    <row r="83" spans="1:33" ht="195" customHeight="1" x14ac:dyDescent="0.25">
      <c r="A83" s="1"/>
      <c r="B83" s="153" t="s">
        <v>109</v>
      </c>
      <c r="C83" s="152" t="s">
        <v>547</v>
      </c>
      <c r="D83" s="152" t="s">
        <v>459</v>
      </c>
      <c r="E83" s="51" t="s">
        <v>411</v>
      </c>
      <c r="F83" s="51" t="s">
        <v>548</v>
      </c>
      <c r="G83" s="92"/>
      <c r="H83" s="73" t="s">
        <v>42</v>
      </c>
      <c r="I83" s="91" t="s">
        <v>73</v>
      </c>
      <c r="J83" s="93" t="s">
        <v>509</v>
      </c>
      <c r="K83" s="94" t="s">
        <v>510</v>
      </c>
      <c r="L83" s="107" t="s">
        <v>44</v>
      </c>
      <c r="M83" s="94" t="s">
        <v>511</v>
      </c>
      <c r="N83" s="94" t="s">
        <v>512</v>
      </c>
      <c r="O83" s="95">
        <v>2</v>
      </c>
      <c r="P83" s="95">
        <v>1</v>
      </c>
      <c r="Q83" s="91">
        <f t="shared" si="19"/>
        <v>2</v>
      </c>
      <c r="R83" s="91" t="str">
        <f t="shared" si="20"/>
        <v>BAJO</v>
      </c>
      <c r="S83" s="95">
        <v>100</v>
      </c>
      <c r="T83" s="91">
        <f t="shared" si="21"/>
        <v>200</v>
      </c>
      <c r="U83" s="91" t="str">
        <f t="shared" si="22"/>
        <v>II</v>
      </c>
      <c r="V83" s="125" t="str">
        <f t="shared" si="23"/>
        <v>aceptable con control especifico</v>
      </c>
      <c r="W83" s="95" t="s">
        <v>412</v>
      </c>
      <c r="X83" s="95" t="s">
        <v>74</v>
      </c>
      <c r="Y83" s="95" t="s">
        <v>18</v>
      </c>
      <c r="Z83" s="91" t="s">
        <v>47</v>
      </c>
      <c r="AA83" s="91" t="s">
        <v>47</v>
      </c>
      <c r="AB83" s="91" t="s">
        <v>47</v>
      </c>
      <c r="AC83" s="94" t="s">
        <v>514</v>
      </c>
      <c r="AD83" s="94" t="s">
        <v>47</v>
      </c>
      <c r="AF83" s="1"/>
    </row>
    <row r="84" spans="1:33" ht="193.5" customHeight="1" x14ac:dyDescent="0.25">
      <c r="A84" s="1"/>
      <c r="B84" s="153" t="s">
        <v>109</v>
      </c>
      <c r="C84" s="152" t="s">
        <v>547</v>
      </c>
      <c r="D84" s="152" t="s">
        <v>459</v>
      </c>
      <c r="E84" s="51" t="s">
        <v>411</v>
      </c>
      <c r="F84" s="51" t="s">
        <v>548</v>
      </c>
      <c r="G84" s="92"/>
      <c r="H84" s="73" t="s">
        <v>42</v>
      </c>
      <c r="I84" s="91" t="s">
        <v>75</v>
      </c>
      <c r="J84" s="93" t="s">
        <v>509</v>
      </c>
      <c r="K84" s="94" t="s">
        <v>515</v>
      </c>
      <c r="L84" s="107" t="s">
        <v>44</v>
      </c>
      <c r="M84" s="94" t="s">
        <v>511</v>
      </c>
      <c r="N84" s="94" t="s">
        <v>512</v>
      </c>
      <c r="O84" s="95">
        <v>2</v>
      </c>
      <c r="P84" s="95">
        <v>1</v>
      </c>
      <c r="Q84" s="91">
        <f t="shared" si="19"/>
        <v>2</v>
      </c>
      <c r="R84" s="91" t="str">
        <f t="shared" si="20"/>
        <v>BAJO</v>
      </c>
      <c r="S84" s="95">
        <v>100</v>
      </c>
      <c r="T84" s="91">
        <f t="shared" si="21"/>
        <v>200</v>
      </c>
      <c r="U84" s="91" t="str">
        <f t="shared" si="22"/>
        <v>II</v>
      </c>
      <c r="V84" s="125" t="str">
        <f t="shared" si="23"/>
        <v>aceptable con control especifico</v>
      </c>
      <c r="W84" s="95" t="s">
        <v>412</v>
      </c>
      <c r="X84" s="95" t="s">
        <v>76</v>
      </c>
      <c r="Y84" s="95" t="s">
        <v>18</v>
      </c>
      <c r="Z84" s="91" t="s">
        <v>47</v>
      </c>
      <c r="AA84" s="91" t="s">
        <v>47</v>
      </c>
      <c r="AB84" s="91" t="s">
        <v>47</v>
      </c>
      <c r="AC84" s="94" t="s">
        <v>513</v>
      </c>
      <c r="AD84" s="94" t="s">
        <v>47</v>
      </c>
      <c r="AF84" s="1"/>
    </row>
    <row r="85" spans="1:33" ht="165.75" x14ac:dyDescent="0.25">
      <c r="A85" s="1"/>
      <c r="B85" s="153" t="s">
        <v>109</v>
      </c>
      <c r="C85" s="152" t="s">
        <v>547</v>
      </c>
      <c r="D85" s="152" t="s">
        <v>459</v>
      </c>
      <c r="E85" s="51" t="s">
        <v>411</v>
      </c>
      <c r="F85" s="51" t="s">
        <v>548</v>
      </c>
      <c r="G85" s="92" t="s">
        <v>42</v>
      </c>
      <c r="H85" s="73"/>
      <c r="I85" s="103" t="s">
        <v>556</v>
      </c>
      <c r="J85" s="104" t="s">
        <v>463</v>
      </c>
      <c r="K85" s="94" t="s">
        <v>119</v>
      </c>
      <c r="L85" s="106" t="s">
        <v>98</v>
      </c>
      <c r="M85" s="94" t="s">
        <v>120</v>
      </c>
      <c r="N85" s="94" t="s">
        <v>557</v>
      </c>
      <c r="O85" s="95">
        <v>2</v>
      </c>
      <c r="P85" s="95">
        <v>2</v>
      </c>
      <c r="Q85" s="95">
        <f t="shared" si="19"/>
        <v>4</v>
      </c>
      <c r="R85" s="91" t="str">
        <f t="shared" si="20"/>
        <v>BAJO</v>
      </c>
      <c r="S85" s="95">
        <v>100</v>
      </c>
      <c r="T85" s="95">
        <f t="shared" si="21"/>
        <v>400</v>
      </c>
      <c r="U85" s="95" t="str">
        <f t="shared" si="22"/>
        <v>II</v>
      </c>
      <c r="V85" s="141" t="str">
        <f>IF(U85="IV","Aceptable",IF(U85="III","Aceptable con control existente",IF(U85="II","Aceptable con control especifico", IF(U85="I","No Aceptable",FALSE))))</f>
        <v>Aceptable con control especifico</v>
      </c>
      <c r="W85" s="51" t="s">
        <v>412</v>
      </c>
      <c r="X85" s="95" t="s">
        <v>121</v>
      </c>
      <c r="Y85" s="95" t="s">
        <v>18</v>
      </c>
      <c r="Z85" s="91" t="s">
        <v>47</v>
      </c>
      <c r="AA85" s="91" t="s">
        <v>47</v>
      </c>
      <c r="AB85" s="91" t="s">
        <v>47</v>
      </c>
      <c r="AC85" s="94" t="s">
        <v>558</v>
      </c>
      <c r="AD85" s="94" t="s">
        <v>47</v>
      </c>
      <c r="AF85" s="1"/>
    </row>
    <row r="86" spans="1:33" ht="127.9" customHeight="1" x14ac:dyDescent="0.25">
      <c r="A86" s="1"/>
      <c r="B86" s="153" t="s">
        <v>109</v>
      </c>
      <c r="C86" s="152" t="s">
        <v>547</v>
      </c>
      <c r="D86" s="152" t="s">
        <v>459</v>
      </c>
      <c r="E86" s="51" t="s">
        <v>438</v>
      </c>
      <c r="F86" s="51" t="s">
        <v>428</v>
      </c>
      <c r="G86" s="132" t="s">
        <v>42</v>
      </c>
      <c r="H86" s="132"/>
      <c r="I86" s="132" t="s">
        <v>420</v>
      </c>
      <c r="J86" s="91" t="s">
        <v>421</v>
      </c>
      <c r="K86" s="157" t="s">
        <v>422</v>
      </c>
      <c r="L86" s="132" t="s">
        <v>44</v>
      </c>
      <c r="M86" s="157" t="s">
        <v>423</v>
      </c>
      <c r="N86" s="157" t="s">
        <v>424</v>
      </c>
      <c r="O86" s="95">
        <v>6</v>
      </c>
      <c r="P86" s="95">
        <v>2</v>
      </c>
      <c r="Q86" s="95">
        <v>12</v>
      </c>
      <c r="R86" s="91" t="s">
        <v>425</v>
      </c>
      <c r="S86" s="95">
        <v>25</v>
      </c>
      <c r="T86" s="95">
        <v>300</v>
      </c>
      <c r="U86" s="91" t="str">
        <f t="shared" si="22"/>
        <v>II</v>
      </c>
      <c r="V86" s="95" t="str">
        <f t="shared" ref="V86" si="24">IF(U86="IV","Aceptable",IF(U86="III","Mejorable",IF(U86="II","Aceptable con control especifico", IF(U86="I","No Aceptable",FALSE))))</f>
        <v>Aceptable con control especifico</v>
      </c>
      <c r="W86" s="91" t="s">
        <v>429</v>
      </c>
      <c r="X86" s="132" t="s">
        <v>426</v>
      </c>
      <c r="Y86" s="98" t="s">
        <v>46</v>
      </c>
      <c r="Z86" s="106" t="s">
        <v>47</v>
      </c>
      <c r="AA86" s="106" t="s">
        <v>47</v>
      </c>
      <c r="AB86" s="106" t="s">
        <v>47</v>
      </c>
      <c r="AC86" s="132" t="s">
        <v>427</v>
      </c>
      <c r="AD86" s="106" t="s">
        <v>47</v>
      </c>
      <c r="AF86" s="1"/>
    </row>
    <row r="87" spans="1:33" ht="127.9" customHeight="1" x14ac:dyDescent="0.25">
      <c r="A87" s="1"/>
      <c r="B87" s="153" t="s">
        <v>109</v>
      </c>
      <c r="C87" s="152" t="s">
        <v>547</v>
      </c>
      <c r="D87" s="152" t="s">
        <v>459</v>
      </c>
      <c r="E87" s="51" t="s">
        <v>438</v>
      </c>
      <c r="F87" s="51" t="s">
        <v>435</v>
      </c>
      <c r="G87" s="132" t="s">
        <v>42</v>
      </c>
      <c r="H87" s="132"/>
      <c r="I87" s="132" t="s">
        <v>559</v>
      </c>
      <c r="J87" s="91" t="s">
        <v>97</v>
      </c>
      <c r="K87" s="157" t="s">
        <v>430</v>
      </c>
      <c r="L87" s="132" t="s">
        <v>47</v>
      </c>
      <c r="M87" s="132" t="s">
        <v>47</v>
      </c>
      <c r="N87" s="157" t="s">
        <v>431</v>
      </c>
      <c r="O87" s="95">
        <v>2</v>
      </c>
      <c r="P87" s="95">
        <v>2</v>
      </c>
      <c r="Q87" s="95">
        <v>4</v>
      </c>
      <c r="R87" s="91" t="s">
        <v>432</v>
      </c>
      <c r="S87" s="95">
        <v>25</v>
      </c>
      <c r="T87" s="95">
        <v>100</v>
      </c>
      <c r="U87" s="91" t="str">
        <f>IF(T87&lt;=20,"IV",IF(T87&lt;=120,"III",IF(T87&lt;=500,"II",IF(T87&lt;=4000,"I",FALSE))))</f>
        <v>III</v>
      </c>
      <c r="V87" s="95" t="str">
        <f>IF(U87="IV","Aceptable",IF(U87="III","Mejorable",IF(U87="II","Aceptable con control especifico", IF(U87="I","No Aceptable",FALSE))))</f>
        <v>Mejorable</v>
      </c>
      <c r="W87" s="91" t="s">
        <v>436</v>
      </c>
      <c r="X87" s="132" t="s">
        <v>433</v>
      </c>
      <c r="Y87" s="98" t="s">
        <v>434</v>
      </c>
      <c r="Z87" s="106" t="s">
        <v>47</v>
      </c>
      <c r="AA87" s="106" t="s">
        <v>47</v>
      </c>
      <c r="AB87" s="106" t="s">
        <v>47</v>
      </c>
      <c r="AC87" s="132" t="s">
        <v>560</v>
      </c>
      <c r="AD87" s="106" t="s">
        <v>47</v>
      </c>
      <c r="AF87" s="1"/>
    </row>
    <row r="88" spans="1:33" ht="127.9" customHeight="1" x14ac:dyDescent="0.25">
      <c r="A88" s="1"/>
      <c r="B88" s="153" t="s">
        <v>109</v>
      </c>
      <c r="C88" s="152" t="s">
        <v>547</v>
      </c>
      <c r="D88" s="152" t="s">
        <v>459</v>
      </c>
      <c r="E88" s="51" t="s">
        <v>438</v>
      </c>
      <c r="F88" s="148" t="s">
        <v>437</v>
      </c>
      <c r="G88" s="132"/>
      <c r="H88" s="132" t="s">
        <v>42</v>
      </c>
      <c r="I88" s="132" t="s">
        <v>561</v>
      </c>
      <c r="J88" s="91" t="s">
        <v>63</v>
      </c>
      <c r="K88" s="157" t="s">
        <v>562</v>
      </c>
      <c r="L88" s="132" t="s">
        <v>47</v>
      </c>
      <c r="M88" s="157" t="s">
        <v>563</v>
      </c>
      <c r="N88" s="157" t="s">
        <v>564</v>
      </c>
      <c r="O88" s="95">
        <v>2</v>
      </c>
      <c r="P88" s="95">
        <v>2</v>
      </c>
      <c r="Q88" s="95">
        <v>4</v>
      </c>
      <c r="R88" s="91" t="s">
        <v>432</v>
      </c>
      <c r="S88" s="95">
        <v>10</v>
      </c>
      <c r="T88" s="95">
        <v>40</v>
      </c>
      <c r="U88" s="91" t="str">
        <f t="shared" ref="U88" si="25">IF(T88&lt;=20,"IV",IF(T88&lt;=120,"III",IF(T88&lt;=500,"II",IF(T88&lt;=4000,"I",FALSE))))</f>
        <v>III</v>
      </c>
      <c r="V88" s="95" t="str">
        <f t="shared" ref="V88" si="26">IF(U88="IV","Aceptable",IF(U88="III","Mejorable",IF(U88="II","Aceptable con control especifico", IF(U88="I","No Aceptable",FALSE))))</f>
        <v>Mejorable</v>
      </c>
      <c r="W88" s="91" t="s">
        <v>436</v>
      </c>
      <c r="X88" s="132" t="s">
        <v>70</v>
      </c>
      <c r="Y88" s="98" t="s">
        <v>18</v>
      </c>
      <c r="Z88" s="106" t="s">
        <v>47</v>
      </c>
      <c r="AA88" s="106" t="s">
        <v>47</v>
      </c>
      <c r="AB88" s="106" t="s">
        <v>47</v>
      </c>
      <c r="AC88" s="132" t="s">
        <v>565</v>
      </c>
      <c r="AD88" s="106" t="s">
        <v>47</v>
      </c>
      <c r="AF88" s="1"/>
    </row>
    <row r="89" spans="1:33" customFormat="1" ht="138.75" customHeight="1" x14ac:dyDescent="0.25">
      <c r="B89" s="153" t="s">
        <v>109</v>
      </c>
      <c r="C89" s="152" t="s">
        <v>547</v>
      </c>
      <c r="D89" s="152" t="s">
        <v>459</v>
      </c>
      <c r="E89" s="51" t="s">
        <v>438</v>
      </c>
      <c r="F89" s="148" t="s">
        <v>566</v>
      </c>
      <c r="G89" s="92" t="s">
        <v>42</v>
      </c>
      <c r="H89" s="73"/>
      <c r="I89" s="95" t="s">
        <v>462</v>
      </c>
      <c r="J89" s="96" t="s">
        <v>463</v>
      </c>
      <c r="K89" s="97" t="s">
        <v>79</v>
      </c>
      <c r="L89" s="107" t="s">
        <v>44</v>
      </c>
      <c r="M89" s="97" t="s">
        <v>464</v>
      </c>
      <c r="N89" s="97" t="s">
        <v>465</v>
      </c>
      <c r="O89" s="95">
        <v>2</v>
      </c>
      <c r="P89" s="95">
        <v>3</v>
      </c>
      <c r="Q89" s="95">
        <f t="shared" si="19"/>
        <v>6</v>
      </c>
      <c r="R89" s="95" t="str">
        <f t="shared" si="20"/>
        <v>MEDIO</v>
      </c>
      <c r="S89" s="95">
        <v>10</v>
      </c>
      <c r="T89" s="95">
        <f t="shared" si="21"/>
        <v>60</v>
      </c>
      <c r="U89" s="95" t="str">
        <f t="shared" si="22"/>
        <v>III</v>
      </c>
      <c r="V89" s="119" t="str">
        <f t="shared" ref="V89:V96" si="27">IF(U89="IV","Aceptable",IF(U89="III","Mejorable",IF(U89="II","aceptable con control especifico",IF(U89="I","No aceptable",FALSE))))</f>
        <v>Mejorable</v>
      </c>
      <c r="W89" s="95" t="s">
        <v>416</v>
      </c>
      <c r="X89" s="97" t="s">
        <v>45</v>
      </c>
      <c r="Y89" s="98" t="s">
        <v>46</v>
      </c>
      <c r="Z89" s="95" t="s">
        <v>47</v>
      </c>
      <c r="AA89" s="95" t="s">
        <v>47</v>
      </c>
      <c r="AB89" s="95" t="s">
        <v>47</v>
      </c>
      <c r="AC89" s="95" t="s">
        <v>549</v>
      </c>
      <c r="AD89" s="95" t="s">
        <v>47</v>
      </c>
      <c r="AE89" s="149"/>
    </row>
    <row r="90" spans="1:33" customFormat="1" ht="90" customHeight="1" x14ac:dyDescent="0.25">
      <c r="B90" s="153" t="s">
        <v>109</v>
      </c>
      <c r="C90" s="152" t="s">
        <v>547</v>
      </c>
      <c r="D90" s="152" t="s">
        <v>459</v>
      </c>
      <c r="E90" s="51" t="s">
        <v>413</v>
      </c>
      <c r="F90" s="148" t="s">
        <v>566</v>
      </c>
      <c r="G90" s="92" t="s">
        <v>42</v>
      </c>
      <c r="H90" s="53"/>
      <c r="I90" s="95" t="s">
        <v>484</v>
      </c>
      <c r="J90" s="96" t="s">
        <v>474</v>
      </c>
      <c r="K90" s="97" t="s">
        <v>53</v>
      </c>
      <c r="L90" s="107" t="s">
        <v>44</v>
      </c>
      <c r="M90" s="97" t="s">
        <v>485</v>
      </c>
      <c r="N90" s="97" t="s">
        <v>486</v>
      </c>
      <c r="O90" s="95">
        <v>2</v>
      </c>
      <c r="P90" s="95">
        <v>2</v>
      </c>
      <c r="Q90" s="95">
        <f t="shared" si="19"/>
        <v>4</v>
      </c>
      <c r="R90" s="95" t="str">
        <f t="shared" si="20"/>
        <v>BAJO</v>
      </c>
      <c r="S90" s="95">
        <v>25</v>
      </c>
      <c r="T90" s="95">
        <f t="shared" si="21"/>
        <v>100</v>
      </c>
      <c r="U90" s="95" t="str">
        <f t="shared" si="22"/>
        <v>III</v>
      </c>
      <c r="V90" s="119" t="str">
        <f t="shared" si="27"/>
        <v>Mejorable</v>
      </c>
      <c r="W90" s="95" t="s">
        <v>416</v>
      </c>
      <c r="X90" s="97" t="s">
        <v>54</v>
      </c>
      <c r="Y90" s="98" t="s">
        <v>18</v>
      </c>
      <c r="Z90" s="95" t="s">
        <v>47</v>
      </c>
      <c r="AA90" s="95" t="s">
        <v>47</v>
      </c>
      <c r="AB90" s="95" t="s">
        <v>47</v>
      </c>
      <c r="AC90" s="95" t="s">
        <v>487</v>
      </c>
      <c r="AD90" s="95" t="s">
        <v>47</v>
      </c>
      <c r="AE90" s="149"/>
    </row>
    <row r="91" spans="1:33" customFormat="1" ht="107.25" customHeight="1" x14ac:dyDescent="0.25">
      <c r="B91" s="153" t="s">
        <v>109</v>
      </c>
      <c r="C91" s="152" t="s">
        <v>547</v>
      </c>
      <c r="D91" s="152" t="s">
        <v>459</v>
      </c>
      <c r="E91" s="51" t="s">
        <v>413</v>
      </c>
      <c r="F91" s="148" t="s">
        <v>566</v>
      </c>
      <c r="G91" s="92" t="s">
        <v>42</v>
      </c>
      <c r="H91" s="51" t="s">
        <v>42</v>
      </c>
      <c r="I91" s="91" t="s">
        <v>88</v>
      </c>
      <c r="J91" s="93" t="s">
        <v>463</v>
      </c>
      <c r="K91" s="94" t="s">
        <v>89</v>
      </c>
      <c r="L91" s="107" t="s">
        <v>44</v>
      </c>
      <c r="M91" s="136" t="s">
        <v>90</v>
      </c>
      <c r="N91" s="137" t="s">
        <v>91</v>
      </c>
      <c r="O91" s="95">
        <v>2</v>
      </c>
      <c r="P91" s="95">
        <v>3</v>
      </c>
      <c r="Q91" s="91">
        <f t="shared" si="19"/>
        <v>6</v>
      </c>
      <c r="R91" s="91" t="str">
        <f t="shared" si="20"/>
        <v>MEDIO</v>
      </c>
      <c r="S91" s="95">
        <v>25</v>
      </c>
      <c r="T91" s="91">
        <f t="shared" si="21"/>
        <v>150</v>
      </c>
      <c r="U91" s="91" t="str">
        <f t="shared" si="22"/>
        <v>II</v>
      </c>
      <c r="V91" s="125" t="str">
        <f t="shared" si="27"/>
        <v>aceptable con control especifico</v>
      </c>
      <c r="W91" s="95" t="s">
        <v>416</v>
      </c>
      <c r="X91" s="53" t="s">
        <v>92</v>
      </c>
      <c r="Y91" s="51" t="s">
        <v>46</v>
      </c>
      <c r="Z91" s="91" t="s">
        <v>47</v>
      </c>
      <c r="AA91" s="91" t="s">
        <v>47</v>
      </c>
      <c r="AB91" s="91" t="s">
        <v>47</v>
      </c>
      <c r="AC91" s="91" t="s">
        <v>529</v>
      </c>
      <c r="AD91" s="91" t="s">
        <v>47</v>
      </c>
      <c r="AE91" s="149"/>
    </row>
    <row r="92" spans="1:33" customFormat="1" ht="96" customHeight="1" x14ac:dyDescent="0.25">
      <c r="B92" s="153" t="s">
        <v>109</v>
      </c>
      <c r="C92" s="152" t="s">
        <v>547</v>
      </c>
      <c r="D92" s="152" t="s">
        <v>459</v>
      </c>
      <c r="E92" s="51" t="s">
        <v>413</v>
      </c>
      <c r="F92" s="148" t="s">
        <v>566</v>
      </c>
      <c r="G92" s="92" t="s">
        <v>42</v>
      </c>
      <c r="H92" s="53"/>
      <c r="I92" s="95" t="s">
        <v>473</v>
      </c>
      <c r="J92" s="96" t="s">
        <v>474</v>
      </c>
      <c r="K92" s="97" t="s">
        <v>48</v>
      </c>
      <c r="L92" s="107" t="s">
        <v>49</v>
      </c>
      <c r="M92" s="97" t="s">
        <v>50</v>
      </c>
      <c r="N92" s="97" t="s">
        <v>475</v>
      </c>
      <c r="O92" s="95">
        <v>2</v>
      </c>
      <c r="P92" s="95">
        <v>2</v>
      </c>
      <c r="Q92" s="95">
        <f t="shared" si="19"/>
        <v>4</v>
      </c>
      <c r="R92" s="95" t="str">
        <f t="shared" si="20"/>
        <v>BAJO</v>
      </c>
      <c r="S92" s="95">
        <v>25</v>
      </c>
      <c r="T92" s="95">
        <f t="shared" si="21"/>
        <v>100</v>
      </c>
      <c r="U92" s="95" t="str">
        <f t="shared" si="22"/>
        <v>III</v>
      </c>
      <c r="V92" s="119" t="str">
        <f t="shared" si="27"/>
        <v>Mejorable</v>
      </c>
      <c r="W92" s="95" t="s">
        <v>416</v>
      </c>
      <c r="X92" s="97" t="s">
        <v>51</v>
      </c>
      <c r="Y92" s="98" t="s">
        <v>18</v>
      </c>
      <c r="Z92" s="95" t="s">
        <v>47</v>
      </c>
      <c r="AA92" s="95" t="s">
        <v>47</v>
      </c>
      <c r="AB92" s="95" t="s">
        <v>476</v>
      </c>
      <c r="AC92" s="95" t="s">
        <v>477</v>
      </c>
      <c r="AD92" s="95" t="s">
        <v>47</v>
      </c>
      <c r="AE92" s="149"/>
    </row>
    <row r="93" spans="1:33" customFormat="1" ht="103.5" customHeight="1" x14ac:dyDescent="0.25">
      <c r="B93" s="153" t="s">
        <v>109</v>
      </c>
      <c r="C93" s="152" t="s">
        <v>547</v>
      </c>
      <c r="D93" s="152" t="s">
        <v>459</v>
      </c>
      <c r="E93" s="51" t="s">
        <v>413</v>
      </c>
      <c r="F93" s="148" t="s">
        <v>566</v>
      </c>
      <c r="G93" s="92" t="s">
        <v>42</v>
      </c>
      <c r="H93" s="73" t="s">
        <v>42</v>
      </c>
      <c r="I93" s="53" t="s">
        <v>110</v>
      </c>
      <c r="J93" s="96" t="s">
        <v>421</v>
      </c>
      <c r="K93" s="97" t="s">
        <v>489</v>
      </c>
      <c r="L93" s="107" t="s">
        <v>44</v>
      </c>
      <c r="M93" s="97" t="s">
        <v>44</v>
      </c>
      <c r="N93" s="139" t="s">
        <v>55</v>
      </c>
      <c r="O93" s="95">
        <v>2</v>
      </c>
      <c r="P93" s="95">
        <v>3</v>
      </c>
      <c r="Q93" s="95">
        <f t="shared" si="19"/>
        <v>6</v>
      </c>
      <c r="R93" s="95" t="str">
        <f t="shared" si="20"/>
        <v>MEDIO</v>
      </c>
      <c r="S93" s="95">
        <v>10</v>
      </c>
      <c r="T93" s="95">
        <f t="shared" si="21"/>
        <v>60</v>
      </c>
      <c r="U93" s="95" t="str">
        <f t="shared" si="22"/>
        <v>III</v>
      </c>
      <c r="V93" s="119" t="str">
        <f t="shared" si="27"/>
        <v>Mejorable</v>
      </c>
      <c r="W93" s="95" t="s">
        <v>416</v>
      </c>
      <c r="X93" s="97" t="s">
        <v>490</v>
      </c>
      <c r="Y93" s="98" t="s">
        <v>18</v>
      </c>
      <c r="Z93" s="95" t="s">
        <v>47</v>
      </c>
      <c r="AA93" s="95" t="s">
        <v>47</v>
      </c>
      <c r="AB93" s="100" t="s">
        <v>47</v>
      </c>
      <c r="AC93" s="101" t="s">
        <v>491</v>
      </c>
      <c r="AD93" s="95" t="s">
        <v>47</v>
      </c>
      <c r="AE93" s="2"/>
      <c r="AF93" s="1"/>
    </row>
    <row r="94" spans="1:33" customFormat="1" ht="123" customHeight="1" x14ac:dyDescent="0.25">
      <c r="B94" s="153" t="s">
        <v>109</v>
      </c>
      <c r="C94" s="152" t="s">
        <v>547</v>
      </c>
      <c r="D94" s="152" t="s">
        <v>459</v>
      </c>
      <c r="E94" s="51" t="s">
        <v>413</v>
      </c>
      <c r="F94" s="148" t="s">
        <v>566</v>
      </c>
      <c r="G94" s="92" t="s">
        <v>42</v>
      </c>
      <c r="H94" s="73" t="s">
        <v>42</v>
      </c>
      <c r="I94" s="53" t="s">
        <v>492</v>
      </c>
      <c r="J94" s="96" t="s">
        <v>421</v>
      </c>
      <c r="K94" s="97" t="s">
        <v>493</v>
      </c>
      <c r="L94" s="107" t="s">
        <v>44</v>
      </c>
      <c r="M94" s="97" t="s">
        <v>44</v>
      </c>
      <c r="N94" s="139" t="s">
        <v>55</v>
      </c>
      <c r="O94" s="95">
        <v>6</v>
      </c>
      <c r="P94" s="95">
        <v>2</v>
      </c>
      <c r="Q94" s="95">
        <f t="shared" si="19"/>
        <v>12</v>
      </c>
      <c r="R94" s="95" t="str">
        <f t="shared" si="20"/>
        <v>ALTO</v>
      </c>
      <c r="S94" s="95">
        <v>25</v>
      </c>
      <c r="T94" s="95">
        <f t="shared" si="21"/>
        <v>300</v>
      </c>
      <c r="U94" s="95" t="str">
        <f t="shared" si="22"/>
        <v>II</v>
      </c>
      <c r="V94" s="120" t="str">
        <f t="shared" si="27"/>
        <v>aceptable con control especifico</v>
      </c>
      <c r="W94" s="95" t="s">
        <v>416</v>
      </c>
      <c r="X94" s="97" t="s">
        <v>96</v>
      </c>
      <c r="Y94" s="98" t="s">
        <v>18</v>
      </c>
      <c r="Z94" s="95" t="s">
        <v>47</v>
      </c>
      <c r="AA94" s="95" t="s">
        <v>47</v>
      </c>
      <c r="AB94" s="100" t="s">
        <v>47</v>
      </c>
      <c r="AC94" s="121" t="s">
        <v>537</v>
      </c>
      <c r="AD94" s="95" t="s">
        <v>47</v>
      </c>
      <c r="AE94" s="2"/>
      <c r="AF94" s="1"/>
    </row>
    <row r="95" spans="1:33" customFormat="1" ht="141" customHeight="1" thickBot="1" x14ac:dyDescent="0.3">
      <c r="B95" s="153" t="s">
        <v>109</v>
      </c>
      <c r="C95" s="152" t="s">
        <v>547</v>
      </c>
      <c r="D95" s="152" t="s">
        <v>459</v>
      </c>
      <c r="E95" s="51" t="s">
        <v>413</v>
      </c>
      <c r="F95" s="148" t="s">
        <v>566</v>
      </c>
      <c r="G95" s="92" t="s">
        <v>42</v>
      </c>
      <c r="H95" s="73"/>
      <c r="I95" s="122" t="s">
        <v>494</v>
      </c>
      <c r="J95" s="96" t="s">
        <v>495</v>
      </c>
      <c r="K95" s="97" t="s">
        <v>58</v>
      </c>
      <c r="L95" s="107" t="s">
        <v>44</v>
      </c>
      <c r="M95" s="97" t="s">
        <v>44</v>
      </c>
      <c r="N95" s="100" t="s">
        <v>496</v>
      </c>
      <c r="O95" s="95">
        <v>2</v>
      </c>
      <c r="P95" s="95">
        <v>3</v>
      </c>
      <c r="Q95" s="95">
        <f t="shared" si="19"/>
        <v>6</v>
      </c>
      <c r="R95" s="95" t="str">
        <f t="shared" si="20"/>
        <v>MEDIO</v>
      </c>
      <c r="S95" s="95">
        <v>25</v>
      </c>
      <c r="T95" s="95">
        <f t="shared" si="21"/>
        <v>150</v>
      </c>
      <c r="U95" s="95" t="str">
        <f t="shared" si="22"/>
        <v>II</v>
      </c>
      <c r="V95" s="120" t="str">
        <f t="shared" si="27"/>
        <v>aceptable con control especifico</v>
      </c>
      <c r="W95" s="95" t="s">
        <v>416</v>
      </c>
      <c r="X95" s="97" t="s">
        <v>59</v>
      </c>
      <c r="Y95" s="98" t="s">
        <v>18</v>
      </c>
      <c r="Z95" s="95" t="s">
        <v>47</v>
      </c>
      <c r="AA95" s="95" t="s">
        <v>47</v>
      </c>
      <c r="AB95" s="95" t="s">
        <v>47</v>
      </c>
      <c r="AC95" s="53" t="s">
        <v>497</v>
      </c>
      <c r="AD95" s="95" t="s">
        <v>47</v>
      </c>
      <c r="AE95" s="2"/>
      <c r="AF95" s="1"/>
    </row>
    <row r="96" spans="1:33" s="67" customFormat="1" ht="129.75" customHeight="1" thickBot="1" x14ac:dyDescent="0.3">
      <c r="A96" s="68"/>
      <c r="B96" s="153" t="s">
        <v>109</v>
      </c>
      <c r="C96" s="152" t="s">
        <v>547</v>
      </c>
      <c r="D96" s="154" t="s">
        <v>459</v>
      </c>
      <c r="E96" s="51" t="s">
        <v>413</v>
      </c>
      <c r="F96" s="148" t="s">
        <v>566</v>
      </c>
      <c r="G96" s="92" t="s">
        <v>42</v>
      </c>
      <c r="H96" s="73" t="s">
        <v>42</v>
      </c>
      <c r="I96" s="122" t="s">
        <v>498</v>
      </c>
      <c r="J96" s="96" t="s">
        <v>495</v>
      </c>
      <c r="K96" s="97" t="s">
        <v>60</v>
      </c>
      <c r="L96" s="107" t="s">
        <v>44</v>
      </c>
      <c r="M96" s="97" t="s">
        <v>44</v>
      </c>
      <c r="N96" s="100" t="s">
        <v>499</v>
      </c>
      <c r="O96" s="95">
        <v>2</v>
      </c>
      <c r="P96" s="95">
        <v>3</v>
      </c>
      <c r="Q96" s="95">
        <f t="shared" si="19"/>
        <v>6</v>
      </c>
      <c r="R96" s="95" t="str">
        <f t="shared" si="20"/>
        <v>MEDIO</v>
      </c>
      <c r="S96" s="95">
        <v>60</v>
      </c>
      <c r="T96" s="95">
        <f t="shared" si="21"/>
        <v>360</v>
      </c>
      <c r="U96" s="95" t="str">
        <f t="shared" si="22"/>
        <v>II</v>
      </c>
      <c r="V96" s="120" t="str">
        <f t="shared" si="27"/>
        <v>aceptable con control especifico</v>
      </c>
      <c r="W96" s="95" t="s">
        <v>416</v>
      </c>
      <c r="X96" s="97" t="s">
        <v>59</v>
      </c>
      <c r="Y96" s="98" t="s">
        <v>18</v>
      </c>
      <c r="Z96" s="95" t="s">
        <v>47</v>
      </c>
      <c r="AA96" s="95" t="s">
        <v>47</v>
      </c>
      <c r="AB96" s="95" t="s">
        <v>47</v>
      </c>
      <c r="AC96" s="53" t="s">
        <v>567</v>
      </c>
      <c r="AD96" s="95" t="s">
        <v>47</v>
      </c>
      <c r="AE96" s="2"/>
      <c r="AF96" s="1"/>
      <c r="AG96" s="66"/>
    </row>
    <row r="97" spans="1:35" s="67" customFormat="1" ht="122.25" customHeight="1" x14ac:dyDescent="0.25">
      <c r="A97" s="66"/>
      <c r="B97" s="78"/>
      <c r="C97" s="79"/>
      <c r="D97" s="79"/>
      <c r="E97" s="80"/>
      <c r="F97" s="80"/>
      <c r="G97" s="80"/>
      <c r="H97" s="80"/>
      <c r="I97" s="80"/>
      <c r="J97" s="81"/>
      <c r="K97" s="82"/>
      <c r="L97" s="80"/>
      <c r="M97" s="82"/>
      <c r="N97" s="82"/>
      <c r="O97" s="83"/>
      <c r="P97" s="83"/>
      <c r="Q97" s="80"/>
      <c r="R97" s="80"/>
      <c r="S97" s="83"/>
      <c r="T97" s="80"/>
      <c r="U97" s="80"/>
      <c r="V97" s="80"/>
      <c r="W97" s="80"/>
      <c r="X97" s="80"/>
      <c r="Y97" s="83"/>
      <c r="Z97" s="80"/>
      <c r="AA97" s="80"/>
      <c r="AB97" s="80"/>
      <c r="AC97" s="80"/>
      <c r="AD97" s="80"/>
      <c r="AE97" s="66"/>
      <c r="AF97" s="66"/>
      <c r="AG97" s="66"/>
    </row>
    <row r="98" spans="1:35" s="67" customFormat="1" ht="122.25" customHeight="1" x14ac:dyDescent="0.25">
      <c r="A98" s="66"/>
      <c r="B98" s="150"/>
      <c r="C98" s="150"/>
      <c r="D98" s="150"/>
      <c r="E98" s="150"/>
      <c r="F98" s="150"/>
      <c r="G98" s="80"/>
      <c r="H98" s="80"/>
      <c r="I98" s="80"/>
      <c r="J98" s="81"/>
      <c r="K98" s="82"/>
      <c r="L98" s="80"/>
      <c r="M98" s="82"/>
      <c r="N98" s="82"/>
      <c r="O98" s="83"/>
      <c r="P98" s="83"/>
      <c r="Q98" s="80"/>
      <c r="R98" s="80"/>
      <c r="S98" s="83"/>
      <c r="T98" s="80"/>
      <c r="U98" s="80"/>
      <c r="V98" s="80"/>
      <c r="W98" s="80"/>
      <c r="X98" s="80"/>
      <c r="Y98" s="83"/>
      <c r="Z98" s="80"/>
      <c r="AA98" s="80"/>
      <c r="AB98" s="80"/>
      <c r="AC98" s="80"/>
      <c r="AD98" s="80"/>
      <c r="AE98" s="66"/>
      <c r="AF98" s="66"/>
      <c r="AG98" s="66"/>
    </row>
    <row r="99" spans="1:35" ht="110.25" customHeight="1" x14ac:dyDescent="0.25"/>
    <row r="100" spans="1:35" x14ac:dyDescent="0.25">
      <c r="A100" s="61"/>
      <c r="B100" s="201" t="s">
        <v>123</v>
      </c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63"/>
      <c r="AF100" s="63"/>
      <c r="AG100" s="63"/>
      <c r="AH100" s="60"/>
      <c r="AI100" s="2"/>
    </row>
    <row r="101" spans="1:35" x14ac:dyDescent="0.25">
      <c r="A101" s="61"/>
      <c r="B101" s="201" t="s">
        <v>124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63"/>
      <c r="AF101" s="63"/>
      <c r="AG101" s="63"/>
      <c r="AH101" s="62"/>
      <c r="AI101" s="2"/>
    </row>
    <row r="102" spans="1:35" x14ac:dyDescent="0.25">
      <c r="A102" s="61"/>
      <c r="B102" s="201" t="s">
        <v>125</v>
      </c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63"/>
      <c r="AF102" s="63"/>
      <c r="AG102" s="63"/>
      <c r="AH102" s="62"/>
      <c r="AI102" s="2"/>
    </row>
    <row r="103" spans="1:35" x14ac:dyDescent="0.25">
      <c r="A103" s="61"/>
      <c r="B103" s="201" t="s">
        <v>126</v>
      </c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63"/>
      <c r="AF103" s="63"/>
      <c r="AG103" s="63"/>
      <c r="AH103" s="62"/>
      <c r="AI103" s="2"/>
    </row>
    <row r="104" spans="1:35" x14ac:dyDescent="0.25">
      <c r="A104" s="61"/>
      <c r="B104" s="202" t="s">
        <v>127</v>
      </c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63"/>
      <c r="AG104" s="63"/>
      <c r="AH104" s="60"/>
      <c r="AI104" s="2"/>
    </row>
    <row r="105" spans="1:35" x14ac:dyDescent="0.25">
      <c r="A105" s="61"/>
      <c r="B105" s="202" t="s">
        <v>128</v>
      </c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63"/>
      <c r="AG105" s="63"/>
      <c r="AH105" s="60"/>
      <c r="AI105" s="2"/>
    </row>
    <row r="106" spans="1:35" x14ac:dyDescent="0.25">
      <c r="A106" s="6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2"/>
    </row>
  </sheetData>
  <protectedRanges>
    <protectedRange sqref="M11 M27 M53 M38 M69 M89" name="Rango1_1_6"/>
    <protectedRange sqref="K11 K27 K53 K38 K69 K89" name="Rango1_8_1_5"/>
    <protectedRange sqref="M12" name="Rango1_1_6_1"/>
    <protectedRange sqref="K12" name="Rango1_8_1_5_1"/>
  </protectedRanges>
  <autoFilter ref="B9:E97" xr:uid="{00000000-0009-0000-0000-000001000000}"/>
  <mergeCells count="27">
    <mergeCell ref="G9:H9"/>
    <mergeCell ref="I9:J9"/>
    <mergeCell ref="K9:K10"/>
    <mergeCell ref="B2:B5"/>
    <mergeCell ref="AC2:AD2"/>
    <mergeCell ref="AC3:AD3"/>
    <mergeCell ref="AC4:AD4"/>
    <mergeCell ref="AC5:AD5"/>
    <mergeCell ref="C2:AB2"/>
    <mergeCell ref="C3:AB3"/>
    <mergeCell ref="C4:AB5"/>
    <mergeCell ref="L9:N9"/>
    <mergeCell ref="W9:Y9"/>
    <mergeCell ref="Z9:AD9"/>
    <mergeCell ref="B9:B10"/>
    <mergeCell ref="B106:U106"/>
    <mergeCell ref="B104:AE104"/>
    <mergeCell ref="B105:AE105"/>
    <mergeCell ref="B100:AD100"/>
    <mergeCell ref="B103:AD103"/>
    <mergeCell ref="B101:AD101"/>
    <mergeCell ref="B102:AD102"/>
    <mergeCell ref="C9:C10"/>
    <mergeCell ref="D9:D10"/>
    <mergeCell ref="E9:E10"/>
    <mergeCell ref="F9:F10"/>
    <mergeCell ref="O9:U9"/>
  </mergeCells>
  <conditionalFormatting sqref="V11:V67">
    <cfRule type="expression" dxfId="13" priority="48" stopIfTrue="1">
      <formula>#REF!="I"</formula>
    </cfRule>
  </conditionalFormatting>
  <conditionalFormatting sqref="V11:V84">
    <cfRule type="expression" priority="45" stopIfTrue="1">
      <formula>#REF!="IV"</formula>
    </cfRule>
    <cfRule type="expression" dxfId="12" priority="46" stopIfTrue="1">
      <formula>#REF!="III"</formula>
    </cfRule>
    <cfRule type="expression" dxfId="11" priority="47" stopIfTrue="1">
      <formula>#REF!="II"</formula>
    </cfRule>
  </conditionalFormatting>
  <conditionalFormatting sqref="V68:V84">
    <cfRule type="expression" dxfId="10" priority="100" stopIfTrue="1">
      <formula>#REF!="I"</formula>
    </cfRule>
  </conditionalFormatting>
  <conditionalFormatting sqref="V85">
    <cfRule type="expression" priority="161" stopIfTrue="1">
      <formula>U85="IV"</formula>
    </cfRule>
    <cfRule type="expression" dxfId="9" priority="162" stopIfTrue="1">
      <formula>U85="III"</formula>
    </cfRule>
    <cfRule type="expression" dxfId="8" priority="163" stopIfTrue="1">
      <formula>U85="II"</formula>
    </cfRule>
    <cfRule type="expression" dxfId="7" priority="164" stopIfTrue="1">
      <formula>U85="I"</formula>
    </cfRule>
  </conditionalFormatting>
  <conditionalFormatting sqref="V86:V88">
    <cfRule type="expression" dxfId="6" priority="1" stopIfTrue="1">
      <formula>U86="IV"</formula>
    </cfRule>
    <cfRule type="expression" dxfId="5" priority="2" stopIfTrue="1">
      <formula>U86="III"</formula>
    </cfRule>
    <cfRule type="expression" dxfId="4" priority="3" stopIfTrue="1">
      <formula>U86="II"</formula>
    </cfRule>
    <cfRule type="expression" dxfId="3" priority="4" stopIfTrue="1">
      <formula>U86="I"</formula>
    </cfRule>
  </conditionalFormatting>
  <conditionalFormatting sqref="V89:V98">
    <cfRule type="expression" priority="13" stopIfTrue="1">
      <formula>#REF!="IV"</formula>
    </cfRule>
    <cfRule type="expression" dxfId="2" priority="14" stopIfTrue="1">
      <formula>#REF!="III"</formula>
    </cfRule>
    <cfRule type="expression" dxfId="1" priority="15" stopIfTrue="1">
      <formula>#REF!="II"</formula>
    </cfRule>
    <cfRule type="expression" dxfId="0" priority="16" stopIfTrue="1">
      <formula>#REF!="I"</formula>
    </cfRule>
  </conditionalFormatting>
  <printOptions horizontalCentered="1"/>
  <pageMargins left="0" right="0" top="0.74803149606299213" bottom="0.74803149606299213" header="0.31496062992125984" footer="0.31496062992125984"/>
  <pageSetup scale="1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5"/>
  <sheetViews>
    <sheetView showGridLines="0" view="pageBreakPreview" zoomScaleNormal="73" zoomScaleSheetLayoutView="100" workbookViewId="0">
      <pane xSplit="3" ySplit="11" topLeftCell="D12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10.85546875" customWidth="1"/>
    <col min="2" max="2" width="13.42578125" customWidth="1"/>
    <col min="3" max="3" width="12.5703125" customWidth="1"/>
    <col min="4" max="4" width="67.28515625" customWidth="1"/>
    <col min="6" max="11" width="13.28515625" customWidth="1"/>
    <col min="12" max="12" width="4" customWidth="1"/>
  </cols>
  <sheetData>
    <row r="1" spans="2:13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s="1" customFormat="1" x14ac:dyDescent="0.25">
      <c r="B2" s="257"/>
      <c r="C2" s="258" t="s">
        <v>3</v>
      </c>
      <c r="D2" s="258"/>
      <c r="E2" s="258"/>
      <c r="F2" s="258"/>
      <c r="G2" s="258"/>
      <c r="H2" s="258"/>
      <c r="I2" s="258"/>
      <c r="J2" s="258" t="s">
        <v>4</v>
      </c>
      <c r="K2" s="258"/>
      <c r="L2" s="2"/>
      <c r="M2" s="2"/>
    </row>
    <row r="3" spans="2:13" s="1" customFormat="1" x14ac:dyDescent="0.25">
      <c r="B3" s="257"/>
      <c r="C3" s="258" t="s">
        <v>439</v>
      </c>
      <c r="D3" s="258"/>
      <c r="E3" s="258"/>
      <c r="F3" s="258"/>
      <c r="G3" s="258"/>
      <c r="H3" s="258"/>
      <c r="I3" s="258"/>
      <c r="J3" s="258" t="s">
        <v>440</v>
      </c>
      <c r="K3" s="258"/>
      <c r="L3" s="2"/>
      <c r="M3" s="2"/>
    </row>
    <row r="4" spans="2:13" s="1" customFormat="1" x14ac:dyDescent="0.25">
      <c r="B4" s="257"/>
      <c r="C4" s="258" t="s">
        <v>441</v>
      </c>
      <c r="D4" s="258"/>
      <c r="E4" s="258"/>
      <c r="F4" s="258"/>
      <c r="G4" s="258"/>
      <c r="H4" s="258"/>
      <c r="I4" s="258"/>
      <c r="J4" s="258" t="s">
        <v>442</v>
      </c>
      <c r="K4" s="258"/>
      <c r="L4" s="2"/>
      <c r="M4" s="2"/>
    </row>
    <row r="5" spans="2:13" s="1" customFormat="1" x14ac:dyDescent="0.25">
      <c r="B5" s="257"/>
      <c r="C5" s="258"/>
      <c r="D5" s="258"/>
      <c r="E5" s="258"/>
      <c r="F5" s="258"/>
      <c r="G5" s="258"/>
      <c r="H5" s="258"/>
      <c r="I5" s="258"/>
      <c r="J5" s="258" t="s">
        <v>234</v>
      </c>
      <c r="K5" s="258"/>
      <c r="L5" s="2"/>
      <c r="M5" s="2"/>
    </row>
    <row r="6" spans="2:13" x14ac:dyDescent="0.25">
      <c r="B6">
        <v>33</v>
      </c>
    </row>
    <row r="7" spans="2:13" x14ac:dyDescent="0.25">
      <c r="B7" s="256" t="s">
        <v>569</v>
      </c>
      <c r="C7" s="256"/>
      <c r="D7" s="256"/>
      <c r="E7" s="256"/>
      <c r="F7" s="256"/>
      <c r="G7" s="256"/>
      <c r="H7" s="256"/>
      <c r="I7" s="256"/>
      <c r="J7" s="256"/>
      <c r="K7" s="256"/>
    </row>
    <row r="8" spans="2:13" ht="15.75" thickBot="1" x14ac:dyDescent="0.3"/>
    <row r="9" spans="2:13" ht="19.5" thickBot="1" x14ac:dyDescent="0.35">
      <c r="B9" s="220" t="s">
        <v>130</v>
      </c>
      <c r="C9" s="221"/>
      <c r="D9" s="222"/>
    </row>
    <row r="10" spans="2:13" ht="19.5" customHeight="1" thickBot="1" x14ac:dyDescent="0.35">
      <c r="B10" s="248" t="s">
        <v>131</v>
      </c>
      <c r="C10" s="3" t="s">
        <v>132</v>
      </c>
      <c r="D10" s="250" t="s">
        <v>133</v>
      </c>
      <c r="F10" s="220" t="s">
        <v>570</v>
      </c>
      <c r="G10" s="221"/>
      <c r="H10" s="221"/>
      <c r="I10" s="221"/>
      <c r="J10" s="221"/>
      <c r="K10" s="222"/>
    </row>
    <row r="11" spans="2:13" ht="15.75" customHeight="1" thickBot="1" x14ac:dyDescent="0.3">
      <c r="B11" s="249"/>
      <c r="C11" s="4" t="s">
        <v>134</v>
      </c>
      <c r="D11" s="251"/>
      <c r="F11" s="252" t="s">
        <v>135</v>
      </c>
      <c r="G11" s="253"/>
      <c r="H11" s="245" t="s">
        <v>136</v>
      </c>
      <c r="I11" s="246"/>
      <c r="J11" s="246"/>
      <c r="K11" s="247"/>
    </row>
    <row r="12" spans="2:13" ht="66.75" customHeight="1" thickBot="1" x14ac:dyDescent="0.3">
      <c r="B12" s="111" t="s">
        <v>137</v>
      </c>
      <c r="C12" s="5">
        <v>10</v>
      </c>
      <c r="D12" s="116" t="s">
        <v>138</v>
      </c>
      <c r="F12" s="254"/>
      <c r="G12" s="255"/>
      <c r="H12" s="6">
        <v>4</v>
      </c>
      <c r="I12" s="6">
        <v>3</v>
      </c>
      <c r="J12" s="6">
        <v>2</v>
      </c>
      <c r="K12" s="7">
        <v>1</v>
      </c>
    </row>
    <row r="13" spans="2:13" ht="51.75" customHeight="1" thickBot="1" x14ac:dyDescent="0.3">
      <c r="B13" s="111" t="s">
        <v>139</v>
      </c>
      <c r="C13" s="5">
        <v>6</v>
      </c>
      <c r="D13" s="116" t="s">
        <v>140</v>
      </c>
      <c r="F13" s="112" t="s">
        <v>131</v>
      </c>
      <c r="G13" s="8">
        <v>10</v>
      </c>
      <c r="H13" s="9" t="s">
        <v>141</v>
      </c>
      <c r="I13" s="10" t="s">
        <v>142</v>
      </c>
      <c r="J13" s="11" t="s">
        <v>143</v>
      </c>
      <c r="K13" s="11" t="s">
        <v>144</v>
      </c>
    </row>
    <row r="14" spans="2:13" ht="69.75" customHeight="1" thickBot="1" x14ac:dyDescent="0.3">
      <c r="B14" s="111" t="s">
        <v>145</v>
      </c>
      <c r="C14" s="5">
        <v>2</v>
      </c>
      <c r="D14" s="116" t="s">
        <v>146</v>
      </c>
      <c r="F14" s="112" t="s">
        <v>147</v>
      </c>
      <c r="G14" s="8">
        <v>6</v>
      </c>
      <c r="H14" s="11" t="s">
        <v>148</v>
      </c>
      <c r="I14" s="11" t="s">
        <v>149</v>
      </c>
      <c r="J14" s="11" t="s">
        <v>150</v>
      </c>
      <c r="K14" s="12" t="s">
        <v>151</v>
      </c>
    </row>
    <row r="15" spans="2:13" ht="15.75" customHeight="1" thickBot="1" x14ac:dyDescent="0.3">
      <c r="B15" s="227" t="s">
        <v>152</v>
      </c>
      <c r="C15" s="13" t="s">
        <v>153</v>
      </c>
      <c r="D15" s="241" t="s">
        <v>154</v>
      </c>
      <c r="F15" s="14"/>
      <c r="G15" s="8">
        <v>2</v>
      </c>
      <c r="H15" s="12" t="s">
        <v>155</v>
      </c>
      <c r="I15" s="12" t="s">
        <v>151</v>
      </c>
      <c r="J15" s="8" t="s">
        <v>156</v>
      </c>
      <c r="K15" s="8" t="s">
        <v>157</v>
      </c>
    </row>
    <row r="16" spans="2:13" ht="47.25" customHeight="1" thickBot="1" x14ac:dyDescent="0.3">
      <c r="B16" s="240"/>
      <c r="C16" s="15" t="s">
        <v>158</v>
      </c>
      <c r="D16" s="242"/>
    </row>
    <row r="17" spans="2:11" ht="15.75" thickBot="1" x14ac:dyDescent="0.3"/>
    <row r="18" spans="2:11" ht="19.5" thickBot="1" x14ac:dyDescent="0.35">
      <c r="B18" s="220" t="s">
        <v>159</v>
      </c>
      <c r="C18" s="221"/>
      <c r="D18" s="222"/>
      <c r="F18" s="220" t="s">
        <v>160</v>
      </c>
      <c r="G18" s="221"/>
      <c r="H18" s="221"/>
      <c r="I18" s="221"/>
      <c r="J18" s="221"/>
      <c r="K18" s="222"/>
    </row>
    <row r="19" spans="2:11" ht="30.75" customHeight="1" thickBot="1" x14ac:dyDescent="0.3">
      <c r="B19" s="16" t="s">
        <v>161</v>
      </c>
      <c r="C19" s="17" t="s">
        <v>162</v>
      </c>
      <c r="D19" s="18" t="s">
        <v>133</v>
      </c>
      <c r="F19" s="243" t="s">
        <v>163</v>
      </c>
      <c r="G19" s="244"/>
      <c r="H19" s="245" t="s">
        <v>164</v>
      </c>
      <c r="I19" s="246"/>
      <c r="J19" s="246"/>
      <c r="K19" s="247"/>
    </row>
    <row r="20" spans="2:11" ht="29.25" thickBot="1" x14ac:dyDescent="0.3">
      <c r="B20" s="111" t="s">
        <v>165</v>
      </c>
      <c r="C20" s="5">
        <v>4</v>
      </c>
      <c r="D20" s="116" t="s">
        <v>166</v>
      </c>
      <c r="F20" s="233" t="s">
        <v>167</v>
      </c>
      <c r="G20" s="234"/>
      <c r="H20" s="5" t="s">
        <v>168</v>
      </c>
      <c r="I20" s="19">
        <v>42297</v>
      </c>
      <c r="J20" s="19">
        <v>42163</v>
      </c>
      <c r="K20" s="20">
        <v>42039</v>
      </c>
    </row>
    <row r="21" spans="2:11" ht="29.25" customHeight="1" thickBot="1" x14ac:dyDescent="0.3">
      <c r="B21" s="111" t="s">
        <v>169</v>
      </c>
      <c r="C21" s="5">
        <v>3</v>
      </c>
      <c r="D21" s="116" t="s">
        <v>170</v>
      </c>
      <c r="F21" s="235" t="s">
        <v>171</v>
      </c>
      <c r="G21" s="229">
        <v>100</v>
      </c>
      <c r="H21" s="21" t="s">
        <v>172</v>
      </c>
      <c r="I21" s="21" t="s">
        <v>172</v>
      </c>
      <c r="J21" s="21" t="s">
        <v>172</v>
      </c>
      <c r="K21" s="22" t="s">
        <v>83</v>
      </c>
    </row>
    <row r="22" spans="2:11" ht="29.25" thickBot="1" x14ac:dyDescent="0.3">
      <c r="B22" s="111" t="s">
        <v>173</v>
      </c>
      <c r="C22" s="5">
        <v>2</v>
      </c>
      <c r="D22" s="116" t="s">
        <v>174</v>
      </c>
      <c r="F22" s="236"/>
      <c r="G22" s="230"/>
      <c r="H22" s="23" t="s">
        <v>175</v>
      </c>
      <c r="I22" s="23" t="s">
        <v>176</v>
      </c>
      <c r="J22" s="23" t="s">
        <v>177</v>
      </c>
      <c r="K22" s="24" t="s">
        <v>178</v>
      </c>
    </row>
    <row r="23" spans="2:11" ht="29.25" thickBot="1" x14ac:dyDescent="0.3">
      <c r="B23" s="113" t="s">
        <v>179</v>
      </c>
      <c r="C23" s="15">
        <v>1</v>
      </c>
      <c r="D23" s="116" t="s">
        <v>180</v>
      </c>
      <c r="F23" s="236"/>
      <c r="G23" s="229">
        <v>60</v>
      </c>
      <c r="H23" s="21" t="s">
        <v>172</v>
      </c>
      <c r="I23" s="21" t="s">
        <v>172</v>
      </c>
      <c r="J23" s="22" t="s">
        <v>83</v>
      </c>
      <c r="K23" s="22" t="s">
        <v>181</v>
      </c>
    </row>
    <row r="24" spans="2:11" ht="15.75" thickBot="1" x14ac:dyDescent="0.3">
      <c r="F24" s="236"/>
      <c r="G24" s="238"/>
      <c r="H24" s="21"/>
      <c r="I24" s="21"/>
      <c r="J24" s="22"/>
      <c r="K24" s="25"/>
    </row>
    <row r="25" spans="2:11" ht="19.5" thickBot="1" x14ac:dyDescent="0.35">
      <c r="B25" s="220" t="s">
        <v>182</v>
      </c>
      <c r="C25" s="221"/>
      <c r="D25" s="222"/>
      <c r="F25" s="236"/>
      <c r="G25" s="230"/>
      <c r="H25" s="23" t="s">
        <v>183</v>
      </c>
      <c r="I25" s="23" t="s">
        <v>184</v>
      </c>
      <c r="J25" s="24" t="s">
        <v>185</v>
      </c>
      <c r="K25" s="26" t="s">
        <v>186</v>
      </c>
    </row>
    <row r="26" spans="2:11" ht="45.75" thickBot="1" x14ac:dyDescent="0.3">
      <c r="B26" s="27" t="s">
        <v>182</v>
      </c>
      <c r="C26" s="28" t="s">
        <v>187</v>
      </c>
      <c r="D26" s="29" t="s">
        <v>133</v>
      </c>
      <c r="F26" s="236"/>
      <c r="G26" s="229">
        <v>25</v>
      </c>
      <c r="H26" s="21" t="s">
        <v>172</v>
      </c>
      <c r="I26" s="22" t="s">
        <v>83</v>
      </c>
      <c r="J26" s="22" t="s">
        <v>83</v>
      </c>
      <c r="K26" s="30" t="s">
        <v>86</v>
      </c>
    </row>
    <row r="27" spans="2:11" ht="43.5" thickBot="1" x14ac:dyDescent="0.3">
      <c r="B27" s="111" t="s">
        <v>137</v>
      </c>
      <c r="C27" s="5" t="s">
        <v>188</v>
      </c>
      <c r="D27" s="116" t="s">
        <v>189</v>
      </c>
      <c r="F27" s="236"/>
      <c r="G27" s="230"/>
      <c r="H27" s="23" t="s">
        <v>190</v>
      </c>
      <c r="I27" s="24" t="s">
        <v>191</v>
      </c>
      <c r="J27" s="24" t="s">
        <v>192</v>
      </c>
      <c r="K27" s="31" t="s">
        <v>193</v>
      </c>
    </row>
    <row r="28" spans="2:11" ht="57.75" thickBot="1" x14ac:dyDescent="0.3">
      <c r="B28" s="111" t="s">
        <v>139</v>
      </c>
      <c r="C28" s="5" t="s">
        <v>194</v>
      </c>
      <c r="D28" s="116" t="s">
        <v>195</v>
      </c>
      <c r="F28" s="236"/>
      <c r="G28" s="229">
        <v>10</v>
      </c>
      <c r="H28" s="22" t="s">
        <v>83</v>
      </c>
      <c r="I28" s="22" t="s">
        <v>181</v>
      </c>
      <c r="J28" s="31" t="s">
        <v>86</v>
      </c>
      <c r="K28" s="30" t="s">
        <v>196</v>
      </c>
    </row>
    <row r="29" spans="2:11" ht="43.5" thickBot="1" x14ac:dyDescent="0.3">
      <c r="B29" s="111" t="s">
        <v>145</v>
      </c>
      <c r="C29" s="5" t="s">
        <v>197</v>
      </c>
      <c r="D29" s="116" t="s">
        <v>198</v>
      </c>
      <c r="F29" s="236"/>
      <c r="G29" s="238"/>
      <c r="H29" s="22"/>
      <c r="I29" s="25"/>
      <c r="J29" s="32"/>
      <c r="K29" s="33"/>
    </row>
    <row r="30" spans="2:11" ht="57.75" thickBot="1" x14ac:dyDescent="0.3">
      <c r="B30" s="113" t="s">
        <v>152</v>
      </c>
      <c r="C30" s="15" t="s">
        <v>199</v>
      </c>
      <c r="D30" s="116" t="s">
        <v>200</v>
      </c>
      <c r="F30" s="237"/>
      <c r="G30" s="239"/>
      <c r="H30" s="24" t="s">
        <v>178</v>
      </c>
      <c r="I30" s="26" t="s">
        <v>201</v>
      </c>
      <c r="J30" s="31" t="s">
        <v>202</v>
      </c>
      <c r="K30" s="34" t="s">
        <v>203</v>
      </c>
    </row>
    <row r="31" spans="2:11" ht="15.75" thickBot="1" x14ac:dyDescent="0.3"/>
    <row r="32" spans="2:11" ht="19.5" thickBot="1" x14ac:dyDescent="0.35">
      <c r="B32" s="220" t="s">
        <v>204</v>
      </c>
      <c r="C32" s="221"/>
      <c r="D32" s="222"/>
      <c r="F32" s="223" t="s">
        <v>205</v>
      </c>
      <c r="G32" s="224"/>
    </row>
    <row r="33" spans="2:7" ht="30.75" thickBot="1" x14ac:dyDescent="0.3">
      <c r="B33" s="114" t="s">
        <v>206</v>
      </c>
      <c r="C33" s="225" t="s">
        <v>207</v>
      </c>
      <c r="D33" s="18" t="s">
        <v>133</v>
      </c>
      <c r="F33" s="16" t="s">
        <v>163</v>
      </c>
      <c r="G33" s="35" t="s">
        <v>133</v>
      </c>
    </row>
    <row r="34" spans="2:7" ht="30.75" thickBot="1" x14ac:dyDescent="0.3">
      <c r="B34" s="115" t="s">
        <v>208</v>
      </c>
      <c r="C34" s="226"/>
      <c r="D34" s="36" t="s">
        <v>209</v>
      </c>
      <c r="F34" s="37" t="s">
        <v>172</v>
      </c>
      <c r="G34" s="38" t="s">
        <v>210</v>
      </c>
    </row>
    <row r="35" spans="2:7" ht="43.5" thickBot="1" x14ac:dyDescent="0.3">
      <c r="B35" s="111" t="s">
        <v>211</v>
      </c>
      <c r="C35" s="5">
        <v>100</v>
      </c>
      <c r="D35" s="116" t="s">
        <v>212</v>
      </c>
      <c r="F35" s="37" t="s">
        <v>83</v>
      </c>
      <c r="G35" s="39" t="s">
        <v>213</v>
      </c>
    </row>
    <row r="36" spans="2:7" ht="29.25" thickBot="1" x14ac:dyDescent="0.3">
      <c r="B36" s="111" t="s">
        <v>214</v>
      </c>
      <c r="C36" s="5">
        <v>60</v>
      </c>
      <c r="D36" s="116" t="s">
        <v>215</v>
      </c>
      <c r="F36" s="37" t="s">
        <v>86</v>
      </c>
      <c r="G36" s="142" t="s">
        <v>216</v>
      </c>
    </row>
    <row r="37" spans="2:7" ht="15.75" thickBot="1" x14ac:dyDescent="0.3">
      <c r="B37" s="111" t="s">
        <v>217</v>
      </c>
      <c r="C37" s="5">
        <v>25</v>
      </c>
      <c r="D37" s="116" t="s">
        <v>218</v>
      </c>
      <c r="F37" s="40" t="s">
        <v>219</v>
      </c>
      <c r="G37" s="41" t="s">
        <v>220</v>
      </c>
    </row>
    <row r="38" spans="2:7" ht="15.75" thickBot="1" x14ac:dyDescent="0.3">
      <c r="B38" s="113" t="s">
        <v>221</v>
      </c>
      <c r="C38" s="15">
        <v>10</v>
      </c>
      <c r="D38" s="116" t="s">
        <v>222</v>
      </c>
    </row>
    <row r="39" spans="2:7" ht="15.75" thickBot="1" x14ac:dyDescent="0.3"/>
    <row r="40" spans="2:7" ht="19.5" thickBot="1" x14ac:dyDescent="0.35">
      <c r="B40" s="220" t="s">
        <v>223</v>
      </c>
      <c r="C40" s="221"/>
      <c r="D40" s="222"/>
    </row>
    <row r="41" spans="2:7" ht="30.75" thickBot="1" x14ac:dyDescent="0.3">
      <c r="B41" s="16" t="s">
        <v>224</v>
      </c>
      <c r="C41" s="17" t="s">
        <v>225</v>
      </c>
      <c r="D41" s="18" t="s">
        <v>133</v>
      </c>
    </row>
    <row r="42" spans="2:7" ht="15" customHeight="1" x14ac:dyDescent="0.25">
      <c r="B42" s="227" t="s">
        <v>172</v>
      </c>
      <c r="C42" s="229" t="s">
        <v>226</v>
      </c>
      <c r="D42" s="231" t="s">
        <v>227</v>
      </c>
    </row>
    <row r="43" spans="2:7" ht="15.75" thickBot="1" x14ac:dyDescent="0.3">
      <c r="B43" s="228"/>
      <c r="C43" s="230"/>
      <c r="D43" s="232"/>
    </row>
    <row r="44" spans="2:7" ht="43.5" thickBot="1" x14ac:dyDescent="0.3">
      <c r="B44" s="111" t="s">
        <v>83</v>
      </c>
      <c r="C44" s="5" t="s">
        <v>228</v>
      </c>
      <c r="D44" s="42" t="s">
        <v>229</v>
      </c>
    </row>
    <row r="45" spans="2:7" ht="29.25" thickBot="1" x14ac:dyDescent="0.3">
      <c r="B45" s="111" t="s">
        <v>86</v>
      </c>
      <c r="C45" s="5" t="s">
        <v>230</v>
      </c>
      <c r="D45" s="43" t="s">
        <v>231</v>
      </c>
    </row>
    <row r="46" spans="2:7" ht="43.5" thickBot="1" x14ac:dyDescent="0.3">
      <c r="B46" s="113" t="s">
        <v>219</v>
      </c>
      <c r="C46" s="15">
        <v>20</v>
      </c>
      <c r="D46" s="116" t="s">
        <v>232</v>
      </c>
    </row>
    <row r="48" spans="2:7" x14ac:dyDescent="0.25">
      <c r="B48" s="218" t="s">
        <v>122</v>
      </c>
      <c r="C48" s="218"/>
      <c r="D48" s="218"/>
      <c r="E48" s="218"/>
    </row>
    <row r="50" spans="2:21" x14ac:dyDescent="0.25">
      <c r="B50" s="219" t="s">
        <v>123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85"/>
      <c r="N50" s="85"/>
      <c r="O50" s="85"/>
      <c r="P50" s="85"/>
      <c r="Q50" s="85"/>
      <c r="R50" s="85"/>
      <c r="S50" s="85"/>
      <c r="T50" s="85"/>
      <c r="U50" s="85"/>
    </row>
    <row r="51" spans="2:21" x14ac:dyDescent="0.25">
      <c r="B51" s="219" t="s">
        <v>124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85"/>
      <c r="N51" s="85"/>
      <c r="O51" s="85"/>
      <c r="P51" s="85"/>
      <c r="Q51" s="85"/>
      <c r="R51" s="85"/>
      <c r="S51" s="85"/>
      <c r="T51" s="85"/>
      <c r="U51" s="85"/>
    </row>
    <row r="52" spans="2:21" x14ac:dyDescent="0.25">
      <c r="B52" s="219" t="s">
        <v>125</v>
      </c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85"/>
      <c r="N52" s="85"/>
      <c r="O52" s="85"/>
      <c r="P52" s="85"/>
      <c r="Q52" s="85"/>
      <c r="R52" s="85"/>
      <c r="S52" s="85"/>
      <c r="T52" s="85"/>
      <c r="U52" s="85"/>
    </row>
    <row r="53" spans="2:21" x14ac:dyDescent="0.25">
      <c r="B53" s="219" t="s">
        <v>126</v>
      </c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85"/>
      <c r="N53" s="85"/>
      <c r="O53" s="85"/>
      <c r="P53" s="85"/>
      <c r="Q53" s="85"/>
      <c r="R53" s="85"/>
      <c r="S53" s="85"/>
      <c r="T53" s="85"/>
      <c r="U53" s="85"/>
    </row>
    <row r="54" spans="2:21" x14ac:dyDescent="0.25">
      <c r="B54" s="217" t="s">
        <v>127</v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85"/>
      <c r="N54" s="85"/>
      <c r="O54" s="85"/>
      <c r="P54" s="85"/>
      <c r="Q54" s="85"/>
      <c r="R54" s="85"/>
      <c r="S54" s="85"/>
      <c r="T54" s="85"/>
      <c r="U54" s="85"/>
    </row>
    <row r="55" spans="2:21" x14ac:dyDescent="0.25">
      <c r="B55" s="217" t="s">
        <v>128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85"/>
      <c r="N55" s="85"/>
      <c r="O55" s="85"/>
      <c r="P55" s="85"/>
      <c r="Q55" s="85"/>
      <c r="R55" s="85"/>
      <c r="S55" s="85"/>
      <c r="T55" s="85"/>
      <c r="U55" s="85"/>
    </row>
  </sheetData>
  <sheetProtection algorithmName="SHA-512" hashValue="iHclImvBYVJ7oOwoXGr9WBN9u+3w3wOtcngKKVqkLhh4heu6H30I0YShj2T6/jKFfxS1u+OTwj1qHAsoeGBdqw==" saltValue="SEq1r0D3Y3fU8jR34+HJCg==" spinCount="100000" sheet="1" objects="1" scenarios="1" formatCells="0" formatColumns="0" formatRows="0"/>
  <mergeCells count="42">
    <mergeCell ref="B7:K7"/>
    <mergeCell ref="B2:B5"/>
    <mergeCell ref="C2:I2"/>
    <mergeCell ref="J2:K2"/>
    <mergeCell ref="C3:I3"/>
    <mergeCell ref="J3:K3"/>
    <mergeCell ref="C4:I5"/>
    <mergeCell ref="J4:K4"/>
    <mergeCell ref="J5:K5"/>
    <mergeCell ref="B9:D9"/>
    <mergeCell ref="B10:B11"/>
    <mergeCell ref="D10:D11"/>
    <mergeCell ref="F10:K10"/>
    <mergeCell ref="F11:G12"/>
    <mergeCell ref="H11:K11"/>
    <mergeCell ref="B15:B16"/>
    <mergeCell ref="D15:D16"/>
    <mergeCell ref="B18:D18"/>
    <mergeCell ref="F18:K18"/>
    <mergeCell ref="F19:G19"/>
    <mergeCell ref="H19:K19"/>
    <mergeCell ref="F20:G20"/>
    <mergeCell ref="F21:F30"/>
    <mergeCell ref="G21:G22"/>
    <mergeCell ref="G23:G25"/>
    <mergeCell ref="B25:D25"/>
    <mergeCell ref="G26:G27"/>
    <mergeCell ref="G28:G30"/>
    <mergeCell ref="B32:D32"/>
    <mergeCell ref="F32:G32"/>
    <mergeCell ref="C33:C34"/>
    <mergeCell ref="B40:D40"/>
    <mergeCell ref="B42:B43"/>
    <mergeCell ref="C42:C43"/>
    <mergeCell ref="D42:D43"/>
    <mergeCell ref="B55:L55"/>
    <mergeCell ref="B48:E48"/>
    <mergeCell ref="B50:L50"/>
    <mergeCell ref="B51:L51"/>
    <mergeCell ref="B52:L52"/>
    <mergeCell ref="B53:L53"/>
    <mergeCell ref="B54:L54"/>
  </mergeCells>
  <pageMargins left="0.7" right="0.7" top="0.75" bottom="0.75" header="0.3" footer="0.3"/>
  <pageSetup scale="57" orientation="landscape" r:id="rId1"/>
  <rowBreaks count="1" manualBreakCount="1">
    <brk id="30" max="11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BreakPreview"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2578125" defaultRowHeight="14.25" x14ac:dyDescent="0.2"/>
  <cols>
    <col min="1" max="1" width="11.7109375" style="149" customWidth="1"/>
    <col min="2" max="2" width="9.5703125" style="149" customWidth="1"/>
    <col min="3" max="3" width="21.85546875" style="149" customWidth="1"/>
    <col min="4" max="4" width="34.42578125" style="149" customWidth="1"/>
    <col min="5" max="5" width="21.85546875" style="149" customWidth="1"/>
    <col min="6" max="6" width="37.7109375" style="149" customWidth="1"/>
    <col min="7" max="7" width="21.85546875" style="149" customWidth="1"/>
    <col min="8" max="8" width="27.28515625" style="149" customWidth="1"/>
    <col min="9" max="9" width="21.85546875" style="149" customWidth="1"/>
    <col min="10" max="10" width="5.28515625" style="149" customWidth="1"/>
    <col min="11" max="16384" width="11.42578125" style="149"/>
  </cols>
  <sheetData>
    <row r="2" spans="2:9" s="2" customFormat="1" x14ac:dyDescent="0.2">
      <c r="B2" s="257"/>
      <c r="C2" s="258" t="s">
        <v>3</v>
      </c>
      <c r="D2" s="258"/>
      <c r="E2" s="258"/>
      <c r="F2" s="258"/>
      <c r="G2" s="258"/>
      <c r="H2" s="258" t="s">
        <v>4</v>
      </c>
      <c r="I2" s="258"/>
    </row>
    <row r="3" spans="2:9" s="2" customFormat="1" x14ac:dyDescent="0.2">
      <c r="B3" s="257"/>
      <c r="C3" s="258" t="s">
        <v>439</v>
      </c>
      <c r="D3" s="258"/>
      <c r="E3" s="258"/>
      <c r="F3" s="258"/>
      <c r="G3" s="258"/>
      <c r="H3" s="258" t="s">
        <v>440</v>
      </c>
      <c r="I3" s="258"/>
    </row>
    <row r="4" spans="2:9" s="2" customFormat="1" x14ac:dyDescent="0.2">
      <c r="B4" s="257"/>
      <c r="C4" s="258" t="s">
        <v>441</v>
      </c>
      <c r="D4" s="258"/>
      <c r="E4" s="258"/>
      <c r="F4" s="258"/>
      <c r="G4" s="258"/>
      <c r="H4" s="258" t="s">
        <v>442</v>
      </c>
      <c r="I4" s="258"/>
    </row>
    <row r="5" spans="2:9" s="2" customFormat="1" x14ac:dyDescent="0.2">
      <c r="B5" s="257"/>
      <c r="C5" s="258"/>
      <c r="D5" s="258"/>
      <c r="E5" s="258"/>
      <c r="F5" s="258"/>
      <c r="G5" s="258"/>
      <c r="H5" s="258" t="s">
        <v>319</v>
      </c>
      <c r="I5" s="258"/>
    </row>
    <row r="6" spans="2:9" x14ac:dyDescent="0.2">
      <c r="B6" s="149">
        <v>33</v>
      </c>
    </row>
    <row r="7" spans="2:9" ht="15" x14ac:dyDescent="0.25">
      <c r="B7" s="256" t="s">
        <v>233</v>
      </c>
      <c r="C7" s="256"/>
      <c r="D7" s="256"/>
      <c r="E7" s="256"/>
      <c r="F7" s="256"/>
      <c r="G7" s="256"/>
      <c r="H7" s="256"/>
      <c r="I7" s="256"/>
    </row>
    <row r="8" spans="2:9" ht="15" thickBot="1" x14ac:dyDescent="0.25"/>
    <row r="9" spans="2:9" ht="18.75" customHeight="1" thickBot="1" x14ac:dyDescent="0.25">
      <c r="B9" s="269" t="s">
        <v>20</v>
      </c>
      <c r="C9" s="272" t="s">
        <v>571</v>
      </c>
      <c r="D9" s="273"/>
      <c r="E9" s="273"/>
      <c r="F9" s="273"/>
      <c r="G9" s="273"/>
      <c r="H9" s="273"/>
      <c r="I9" s="274"/>
    </row>
    <row r="10" spans="2:9" ht="15.75" customHeight="1" x14ac:dyDescent="0.2">
      <c r="B10" s="270"/>
      <c r="C10" s="275" t="s">
        <v>235</v>
      </c>
      <c r="D10" s="275" t="s">
        <v>236</v>
      </c>
      <c r="E10" s="275" t="s">
        <v>237</v>
      </c>
      <c r="F10" s="275" t="s">
        <v>238</v>
      </c>
      <c r="G10" s="275" t="s">
        <v>239</v>
      </c>
      <c r="H10" s="275" t="s">
        <v>240</v>
      </c>
      <c r="I10" s="171" t="s">
        <v>241</v>
      </c>
    </row>
    <row r="11" spans="2:9" ht="16.5" customHeight="1" thickBot="1" x14ac:dyDescent="0.25">
      <c r="B11" s="270"/>
      <c r="C11" s="276"/>
      <c r="D11" s="276"/>
      <c r="E11" s="276"/>
      <c r="F11" s="276"/>
      <c r="G11" s="276"/>
      <c r="H11" s="276"/>
      <c r="I11" s="172" t="s">
        <v>242</v>
      </c>
    </row>
    <row r="12" spans="2:9" ht="71.25" x14ac:dyDescent="0.2">
      <c r="B12" s="270"/>
      <c r="C12" s="173"/>
      <c r="D12" s="174" t="s">
        <v>243</v>
      </c>
      <c r="E12" s="173" t="s">
        <v>244</v>
      </c>
      <c r="F12" s="173" t="s">
        <v>245</v>
      </c>
      <c r="G12" s="173" t="s">
        <v>246</v>
      </c>
      <c r="H12" s="173" t="s">
        <v>247</v>
      </c>
      <c r="I12" s="267" t="s">
        <v>248</v>
      </c>
    </row>
    <row r="13" spans="2:9" ht="57" x14ac:dyDescent="0.2">
      <c r="B13" s="270"/>
      <c r="C13" s="173" t="s">
        <v>249</v>
      </c>
      <c r="D13" s="174" t="s">
        <v>250</v>
      </c>
      <c r="E13" s="173" t="s">
        <v>251</v>
      </c>
      <c r="F13" s="173" t="s">
        <v>252</v>
      </c>
      <c r="G13" s="173" t="s">
        <v>253</v>
      </c>
      <c r="H13" s="173" t="s">
        <v>254</v>
      </c>
      <c r="I13" s="277"/>
    </row>
    <row r="14" spans="2:9" ht="15" thickBot="1" x14ac:dyDescent="0.25">
      <c r="B14" s="270"/>
      <c r="C14" s="175"/>
      <c r="D14" s="176" t="s">
        <v>255</v>
      </c>
      <c r="E14" s="175"/>
      <c r="F14" s="175"/>
      <c r="G14" s="175"/>
      <c r="H14" s="175"/>
      <c r="I14" s="268"/>
    </row>
    <row r="15" spans="2:9" ht="30" customHeight="1" x14ac:dyDescent="0.2">
      <c r="B15" s="270"/>
      <c r="C15" s="173"/>
      <c r="D15" s="174" t="s">
        <v>256</v>
      </c>
      <c r="E15" s="267" t="s">
        <v>257</v>
      </c>
      <c r="F15" s="267" t="s">
        <v>258</v>
      </c>
      <c r="G15" s="267" t="s">
        <v>259</v>
      </c>
      <c r="H15" s="173" t="s">
        <v>260</v>
      </c>
      <c r="I15" s="267" t="s">
        <v>261</v>
      </c>
    </row>
    <row r="16" spans="2:9" ht="71.25" customHeight="1" thickBot="1" x14ac:dyDescent="0.25">
      <c r="B16" s="270"/>
      <c r="C16" s="177" t="s">
        <v>262</v>
      </c>
      <c r="D16" s="176" t="s">
        <v>263</v>
      </c>
      <c r="E16" s="268"/>
      <c r="F16" s="268"/>
      <c r="G16" s="268"/>
      <c r="H16" s="177" t="s">
        <v>264</v>
      </c>
      <c r="I16" s="268"/>
    </row>
    <row r="17" spans="2:9" ht="28.5" x14ac:dyDescent="0.2">
      <c r="B17" s="270"/>
      <c r="C17" s="173"/>
      <c r="D17" s="174" t="s">
        <v>265</v>
      </c>
      <c r="E17" s="267" t="s">
        <v>266</v>
      </c>
      <c r="F17" s="173" t="s">
        <v>267</v>
      </c>
      <c r="G17" s="173" t="s">
        <v>268</v>
      </c>
      <c r="H17" s="173" t="s">
        <v>269</v>
      </c>
      <c r="I17" s="267" t="s">
        <v>270</v>
      </c>
    </row>
    <row r="18" spans="2:9" ht="42.75" x14ac:dyDescent="0.2">
      <c r="B18" s="270"/>
      <c r="C18" s="173"/>
      <c r="D18" s="174" t="s">
        <v>271</v>
      </c>
      <c r="E18" s="277"/>
      <c r="F18" s="173" t="s">
        <v>272</v>
      </c>
      <c r="G18" s="173" t="s">
        <v>273</v>
      </c>
      <c r="H18" s="173" t="s">
        <v>274</v>
      </c>
      <c r="I18" s="277"/>
    </row>
    <row r="19" spans="2:9" ht="43.5" thickBot="1" x14ac:dyDescent="0.25">
      <c r="B19" s="270"/>
      <c r="C19" s="177" t="s">
        <v>275</v>
      </c>
      <c r="D19" s="176"/>
      <c r="E19" s="268"/>
      <c r="F19" s="175"/>
      <c r="G19" s="175"/>
      <c r="H19" s="177" t="s">
        <v>276</v>
      </c>
      <c r="I19" s="268"/>
    </row>
    <row r="20" spans="2:9" ht="28.5" x14ac:dyDescent="0.2">
      <c r="B20" s="270"/>
      <c r="C20" s="173"/>
      <c r="D20" s="174" t="s">
        <v>277</v>
      </c>
      <c r="E20" s="267" t="s">
        <v>278</v>
      </c>
      <c r="F20" s="173" t="s">
        <v>279</v>
      </c>
      <c r="G20" s="173" t="s">
        <v>280</v>
      </c>
      <c r="H20" s="173" t="s">
        <v>281</v>
      </c>
      <c r="I20" s="267" t="s">
        <v>282</v>
      </c>
    </row>
    <row r="21" spans="2:9" ht="28.5" x14ac:dyDescent="0.2">
      <c r="B21" s="270"/>
      <c r="C21" s="178" t="s">
        <v>283</v>
      </c>
      <c r="D21" s="174" t="s">
        <v>284</v>
      </c>
      <c r="E21" s="277"/>
      <c r="F21" s="173" t="s">
        <v>285</v>
      </c>
      <c r="G21" s="173" t="s">
        <v>286</v>
      </c>
      <c r="H21" s="173" t="s">
        <v>287</v>
      </c>
      <c r="I21" s="277"/>
    </row>
    <row r="22" spans="2:9" ht="15" thickBot="1" x14ac:dyDescent="0.25">
      <c r="B22" s="270"/>
      <c r="C22" s="175"/>
      <c r="D22" s="176"/>
      <c r="E22" s="268"/>
      <c r="F22" s="177" t="s">
        <v>288</v>
      </c>
      <c r="G22" s="175"/>
      <c r="H22" s="175"/>
      <c r="I22" s="268"/>
    </row>
    <row r="23" spans="2:9" ht="28.5" x14ac:dyDescent="0.2">
      <c r="B23" s="270"/>
      <c r="C23" s="173"/>
      <c r="D23" s="174" t="s">
        <v>289</v>
      </c>
      <c r="E23" s="173" t="s">
        <v>290</v>
      </c>
      <c r="F23" s="173" t="s">
        <v>291</v>
      </c>
      <c r="G23" s="267"/>
      <c r="H23" s="267" t="s">
        <v>292</v>
      </c>
      <c r="I23" s="267" t="s">
        <v>293</v>
      </c>
    </row>
    <row r="24" spans="2:9" ht="42.75" x14ac:dyDescent="0.2">
      <c r="B24" s="270"/>
      <c r="C24" s="173"/>
      <c r="D24" s="174" t="s">
        <v>294</v>
      </c>
      <c r="E24" s="173" t="s">
        <v>295</v>
      </c>
      <c r="F24" s="173" t="s">
        <v>296</v>
      </c>
      <c r="G24" s="277"/>
      <c r="H24" s="277"/>
      <c r="I24" s="277"/>
    </row>
    <row r="25" spans="2:9" ht="29.25" thickBot="1" x14ac:dyDescent="0.25">
      <c r="B25" s="270"/>
      <c r="C25" s="177" t="s">
        <v>297</v>
      </c>
      <c r="D25" s="176" t="s">
        <v>298</v>
      </c>
      <c r="E25" s="175"/>
      <c r="F25" s="177" t="s">
        <v>299</v>
      </c>
      <c r="G25" s="268"/>
      <c r="H25" s="268"/>
      <c r="I25" s="268"/>
    </row>
    <row r="26" spans="2:9" ht="28.5" x14ac:dyDescent="0.2">
      <c r="B26" s="270"/>
      <c r="C26" s="173"/>
      <c r="D26" s="174" t="s">
        <v>300</v>
      </c>
      <c r="E26" s="267" t="s">
        <v>301</v>
      </c>
      <c r="F26" s="173" t="s">
        <v>302</v>
      </c>
      <c r="G26" s="267"/>
      <c r="H26" s="173" t="s">
        <v>303</v>
      </c>
      <c r="I26" s="173" t="s">
        <v>304</v>
      </c>
    </row>
    <row r="27" spans="2:9" ht="29.25" thickBot="1" x14ac:dyDescent="0.25">
      <c r="B27" s="270"/>
      <c r="C27" s="177" t="s">
        <v>305</v>
      </c>
      <c r="D27" s="176" t="s">
        <v>306</v>
      </c>
      <c r="E27" s="268"/>
      <c r="F27" s="177" t="s">
        <v>307</v>
      </c>
      <c r="G27" s="268"/>
      <c r="H27" s="177" t="s">
        <v>308</v>
      </c>
      <c r="I27" s="177" t="s">
        <v>309</v>
      </c>
    </row>
    <row r="28" spans="2:9" x14ac:dyDescent="0.2">
      <c r="B28" s="270"/>
      <c r="C28" s="173"/>
      <c r="D28" s="174" t="s">
        <v>310</v>
      </c>
      <c r="E28" s="267"/>
      <c r="F28" s="267"/>
      <c r="G28" s="267"/>
      <c r="H28" s="267" t="s">
        <v>311</v>
      </c>
      <c r="I28" s="267"/>
    </row>
    <row r="29" spans="2:9" ht="42.75" x14ac:dyDescent="0.2">
      <c r="B29" s="270"/>
      <c r="C29" s="173"/>
      <c r="D29" s="174" t="s">
        <v>312</v>
      </c>
      <c r="E29" s="277"/>
      <c r="F29" s="277"/>
      <c r="G29" s="277"/>
      <c r="H29" s="277"/>
      <c r="I29" s="277"/>
    </row>
    <row r="30" spans="2:9" ht="15" thickBot="1" x14ac:dyDescent="0.25">
      <c r="B30" s="270"/>
      <c r="C30" s="177" t="s">
        <v>313</v>
      </c>
      <c r="D30" s="176"/>
      <c r="E30" s="268"/>
      <c r="F30" s="268"/>
      <c r="G30" s="268"/>
      <c r="H30" s="268"/>
      <c r="I30" s="268"/>
    </row>
    <row r="31" spans="2:9" x14ac:dyDescent="0.2">
      <c r="B31" s="270"/>
      <c r="C31" s="173" t="s">
        <v>314</v>
      </c>
      <c r="D31" s="265"/>
      <c r="E31" s="267"/>
      <c r="F31" s="267"/>
      <c r="G31" s="267"/>
      <c r="H31" s="267" t="s">
        <v>315</v>
      </c>
      <c r="I31" s="267"/>
    </row>
    <row r="32" spans="2:9" ht="15" thickBot="1" x14ac:dyDescent="0.25">
      <c r="B32" s="271"/>
      <c r="C32" s="177" t="s">
        <v>316</v>
      </c>
      <c r="D32" s="266"/>
      <c r="E32" s="268"/>
      <c r="F32" s="268"/>
      <c r="G32" s="268"/>
      <c r="H32" s="268"/>
      <c r="I32" s="268"/>
    </row>
    <row r="33" spans="2:12" ht="15" customHeight="1" x14ac:dyDescent="0.2">
      <c r="B33" s="259" t="s">
        <v>317</v>
      </c>
      <c r="C33" s="260"/>
      <c r="D33" s="260"/>
      <c r="E33" s="260"/>
      <c r="F33" s="260"/>
      <c r="G33" s="260"/>
      <c r="H33" s="260"/>
      <c r="I33" s="261"/>
    </row>
    <row r="34" spans="2:12" ht="15.75" customHeight="1" thickBot="1" x14ac:dyDescent="0.25">
      <c r="B34" s="262" t="s">
        <v>318</v>
      </c>
      <c r="C34" s="263"/>
      <c r="D34" s="263"/>
      <c r="E34" s="263"/>
      <c r="F34" s="263"/>
      <c r="G34" s="263"/>
      <c r="H34" s="263"/>
      <c r="I34" s="264"/>
    </row>
    <row r="36" spans="2:12" x14ac:dyDescent="0.2">
      <c r="B36" s="149" t="s">
        <v>122</v>
      </c>
    </row>
    <row r="38" spans="2:12" x14ac:dyDescent="0.2">
      <c r="B38" s="219" t="s">
        <v>123</v>
      </c>
      <c r="C38" s="219"/>
      <c r="D38" s="219"/>
      <c r="E38" s="219"/>
      <c r="F38" s="219"/>
      <c r="G38" s="219"/>
      <c r="H38" s="219"/>
      <c r="I38" s="219"/>
      <c r="J38" s="85"/>
      <c r="K38" s="85"/>
      <c r="L38" s="85"/>
    </row>
    <row r="39" spans="2:12" x14ac:dyDescent="0.2">
      <c r="B39" s="219" t="s">
        <v>124</v>
      </c>
      <c r="C39" s="219"/>
      <c r="D39" s="219"/>
      <c r="E39" s="219"/>
      <c r="F39" s="219"/>
      <c r="G39" s="219"/>
      <c r="H39" s="219"/>
      <c r="I39" s="219"/>
      <c r="J39" s="85"/>
      <c r="K39" s="85"/>
      <c r="L39" s="85"/>
    </row>
    <row r="40" spans="2:12" x14ac:dyDescent="0.2">
      <c r="B40" s="219" t="s">
        <v>125</v>
      </c>
      <c r="C40" s="219"/>
      <c r="D40" s="219"/>
      <c r="E40" s="219"/>
      <c r="F40" s="219"/>
      <c r="G40" s="219"/>
      <c r="H40" s="219"/>
      <c r="I40" s="219"/>
      <c r="J40" s="85"/>
      <c r="K40" s="85"/>
      <c r="L40" s="85"/>
    </row>
    <row r="41" spans="2:12" x14ac:dyDescent="0.2">
      <c r="B41" s="219" t="s">
        <v>126</v>
      </c>
      <c r="C41" s="219"/>
      <c r="D41" s="219"/>
      <c r="E41" s="219"/>
      <c r="F41" s="219"/>
      <c r="G41" s="219"/>
      <c r="H41" s="219"/>
      <c r="I41" s="219"/>
      <c r="J41" s="85"/>
      <c r="K41" s="85"/>
      <c r="L41" s="85"/>
    </row>
    <row r="42" spans="2:12" x14ac:dyDescent="0.2">
      <c r="B42" s="217" t="s">
        <v>127</v>
      </c>
      <c r="C42" s="217"/>
      <c r="D42" s="217"/>
      <c r="E42" s="217"/>
      <c r="F42" s="217"/>
      <c r="G42" s="217"/>
      <c r="H42" s="217"/>
      <c r="I42" s="217"/>
      <c r="J42" s="85"/>
      <c r="K42" s="85"/>
      <c r="L42" s="85"/>
    </row>
    <row r="43" spans="2:12" x14ac:dyDescent="0.2">
      <c r="B43" s="217" t="s">
        <v>128</v>
      </c>
      <c r="C43" s="217"/>
      <c r="D43" s="217"/>
      <c r="E43" s="217"/>
      <c r="F43" s="217"/>
      <c r="G43" s="217"/>
      <c r="H43" s="217"/>
      <c r="I43" s="217"/>
      <c r="J43" s="85"/>
      <c r="K43" s="85"/>
      <c r="L43" s="85"/>
    </row>
  </sheetData>
  <sheetProtection algorithmName="SHA-512" hashValue="2kW30tY8zUTigYT6OY1K8jxRmUhFK2hspwD00KSO/5Yf5u2k5u+xAiamCUDOWqakuf7P/NcTgxTaxJe5UM5WzQ==" saltValue="IPRIkFz/dBP3qVCvgYPhkQ==" spinCount="100000" sheet="1" objects="1" scenarios="1" formatCells="0" formatColumns="0" formatRows="0"/>
  <mergeCells count="50">
    <mergeCell ref="B7:I7"/>
    <mergeCell ref="B2:B5"/>
    <mergeCell ref="C2:G2"/>
    <mergeCell ref="H2:I2"/>
    <mergeCell ref="C3:G3"/>
    <mergeCell ref="H3:I3"/>
    <mergeCell ref="C4:G5"/>
    <mergeCell ref="H4:I4"/>
    <mergeCell ref="H5:I5"/>
    <mergeCell ref="I12:I14"/>
    <mergeCell ref="E15:E16"/>
    <mergeCell ref="F15:F16"/>
    <mergeCell ref="G15:G16"/>
    <mergeCell ref="I15:I16"/>
    <mergeCell ref="I17:I19"/>
    <mergeCell ref="E28:E30"/>
    <mergeCell ref="F28:F30"/>
    <mergeCell ref="G28:G30"/>
    <mergeCell ref="H28:H30"/>
    <mergeCell ref="I28:I30"/>
    <mergeCell ref="G23:G25"/>
    <mergeCell ref="H23:H25"/>
    <mergeCell ref="I23:I25"/>
    <mergeCell ref="E26:E27"/>
    <mergeCell ref="G26:G27"/>
    <mergeCell ref="E20:E22"/>
    <mergeCell ref="I20:I22"/>
    <mergeCell ref="E17:E19"/>
    <mergeCell ref="B33:I33"/>
    <mergeCell ref="B34:I34"/>
    <mergeCell ref="D31:D32"/>
    <mergeCell ref="E31:E32"/>
    <mergeCell ref="F31:F32"/>
    <mergeCell ref="G31:G32"/>
    <mergeCell ref="H31:H32"/>
    <mergeCell ref="I31:I32"/>
    <mergeCell ref="B9:B32"/>
    <mergeCell ref="C9:I9"/>
    <mergeCell ref="C10:C11"/>
    <mergeCell ref="D10:D11"/>
    <mergeCell ref="E10:E11"/>
    <mergeCell ref="F10:F11"/>
    <mergeCell ref="G10:G11"/>
    <mergeCell ref="H10:H11"/>
    <mergeCell ref="B43:I43"/>
    <mergeCell ref="B38:I38"/>
    <mergeCell ref="B39:I39"/>
    <mergeCell ref="B40:I40"/>
    <mergeCell ref="B41:I41"/>
    <mergeCell ref="B42:I42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4"/>
  <sheetViews>
    <sheetView showGridLines="0" tabSelected="1" view="pageBreakPreview" zoomScale="96" zoomScaleNormal="66" zoomScaleSheetLayoutView="96" workbookViewId="0">
      <pane xSplit="2" ySplit="16" topLeftCell="C17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11.42578125" defaultRowHeight="15" x14ac:dyDescent="0.25"/>
  <cols>
    <col min="1" max="1" width="11" customWidth="1"/>
    <col min="2" max="2" width="28.28515625" bestFit="1" customWidth="1"/>
    <col min="3" max="3" width="69.85546875" customWidth="1"/>
    <col min="4" max="4" width="78.5703125" customWidth="1"/>
    <col min="5" max="5" width="58" customWidth="1"/>
    <col min="6" max="6" width="10.5703125" customWidth="1"/>
  </cols>
  <sheetData>
    <row r="2" spans="2:6" s="1" customFormat="1" x14ac:dyDescent="0.25">
      <c r="B2" s="257"/>
      <c r="C2" s="50" t="s">
        <v>3</v>
      </c>
      <c r="D2" s="50" t="s">
        <v>4</v>
      </c>
      <c r="E2" s="2"/>
      <c r="F2" s="2"/>
    </row>
    <row r="3" spans="2:6" s="1" customFormat="1" ht="25.5" x14ac:dyDescent="0.25">
      <c r="B3" s="257"/>
      <c r="C3" s="50" t="s">
        <v>439</v>
      </c>
      <c r="D3" s="50" t="s">
        <v>440</v>
      </c>
      <c r="E3" s="2"/>
      <c r="F3" s="2"/>
    </row>
    <row r="4" spans="2:6" s="1" customFormat="1" x14ac:dyDescent="0.25">
      <c r="B4" s="257"/>
      <c r="C4" s="205" t="s">
        <v>441</v>
      </c>
      <c r="D4" s="50" t="s">
        <v>442</v>
      </c>
      <c r="E4" s="2"/>
      <c r="F4" s="2"/>
    </row>
    <row r="5" spans="2:6" s="1" customFormat="1" x14ac:dyDescent="0.25">
      <c r="B5" s="257"/>
      <c r="C5" s="205"/>
      <c r="D5" s="50" t="s">
        <v>577</v>
      </c>
      <c r="E5" s="2"/>
      <c r="F5" s="2"/>
    </row>
    <row r="6" spans="2:6" s="1" customFormat="1" x14ac:dyDescent="0.25">
      <c r="B6" s="64">
        <v>33</v>
      </c>
      <c r="C6" s="180"/>
      <c r="D6" s="180"/>
      <c r="E6" s="2"/>
      <c r="F6" s="2"/>
    </row>
    <row r="7" spans="2:6" s="1" customFormat="1" x14ac:dyDescent="0.25">
      <c r="B7" s="179"/>
      <c r="C7" s="180"/>
      <c r="D7" s="180"/>
      <c r="E7" s="2"/>
      <c r="F7" s="2"/>
    </row>
    <row r="8" spans="2:6" s="1" customFormat="1" x14ac:dyDescent="0.25">
      <c r="B8" s="181" t="s">
        <v>579</v>
      </c>
      <c r="C8" s="182" t="s">
        <v>572</v>
      </c>
      <c r="D8" s="182"/>
      <c r="E8" s="2"/>
      <c r="F8" s="2"/>
    </row>
    <row r="10" spans="2:6" ht="15.75" customHeight="1" x14ac:dyDescent="0.25">
      <c r="B10" s="279" t="s">
        <v>320</v>
      </c>
      <c r="C10" s="279"/>
      <c r="D10" s="279"/>
    </row>
    <row r="11" spans="2:6" x14ac:dyDescent="0.25">
      <c r="B11" s="280" t="s">
        <v>25</v>
      </c>
      <c r="C11" s="280"/>
      <c r="D11" s="118" t="s">
        <v>134</v>
      </c>
    </row>
    <row r="12" spans="2:6" x14ac:dyDescent="0.25">
      <c r="B12" s="281" t="s">
        <v>137</v>
      </c>
      <c r="C12" s="281"/>
      <c r="D12" s="44">
        <v>10</v>
      </c>
    </row>
    <row r="13" spans="2:6" x14ac:dyDescent="0.25">
      <c r="B13" s="281" t="s">
        <v>139</v>
      </c>
      <c r="C13" s="281"/>
      <c r="D13" s="45">
        <v>6</v>
      </c>
    </row>
    <row r="14" spans="2:6" x14ac:dyDescent="0.25">
      <c r="B14" s="281" t="s">
        <v>145</v>
      </c>
      <c r="C14" s="281"/>
      <c r="D14" s="46">
        <v>2</v>
      </c>
    </row>
    <row r="15" spans="2:6" x14ac:dyDescent="0.25">
      <c r="B15" s="281" t="s">
        <v>152</v>
      </c>
      <c r="C15" s="281"/>
      <c r="D15" s="47" t="s">
        <v>321</v>
      </c>
    </row>
    <row r="16" spans="2:6" x14ac:dyDescent="0.25">
      <c r="B16" s="49" t="s">
        <v>21</v>
      </c>
      <c r="C16" s="49" t="s">
        <v>25</v>
      </c>
      <c r="D16" s="49" t="s">
        <v>20</v>
      </c>
    </row>
    <row r="17" spans="2:4" x14ac:dyDescent="0.25">
      <c r="B17" s="278" t="s">
        <v>322</v>
      </c>
      <c r="C17" s="117" t="s">
        <v>323</v>
      </c>
      <c r="D17" s="48" t="s">
        <v>324</v>
      </c>
    </row>
    <row r="18" spans="2:4" x14ac:dyDescent="0.25">
      <c r="B18" s="278"/>
      <c r="C18" s="117" t="s">
        <v>325</v>
      </c>
      <c r="D18" s="48" t="s">
        <v>326</v>
      </c>
    </row>
    <row r="19" spans="2:4" x14ac:dyDescent="0.25">
      <c r="B19" s="278"/>
      <c r="C19" s="117" t="s">
        <v>327</v>
      </c>
      <c r="D19" s="48" t="s">
        <v>328</v>
      </c>
    </row>
    <row r="20" spans="2:4" x14ac:dyDescent="0.25">
      <c r="B20" s="278"/>
      <c r="C20" s="117" t="s">
        <v>329</v>
      </c>
      <c r="D20" s="48" t="s">
        <v>330</v>
      </c>
    </row>
    <row r="21" spans="2:4" x14ac:dyDescent="0.25">
      <c r="B21" s="278" t="s">
        <v>331</v>
      </c>
      <c r="C21" s="117" t="s">
        <v>323</v>
      </c>
      <c r="D21" s="48" t="s">
        <v>332</v>
      </c>
    </row>
    <row r="22" spans="2:4" x14ac:dyDescent="0.25">
      <c r="B22" s="278"/>
      <c r="C22" s="117" t="s">
        <v>325</v>
      </c>
      <c r="D22" s="48" t="s">
        <v>333</v>
      </c>
    </row>
    <row r="23" spans="2:4" x14ac:dyDescent="0.25">
      <c r="B23" s="278"/>
      <c r="C23" s="117" t="s">
        <v>327</v>
      </c>
      <c r="D23" s="48" t="s">
        <v>334</v>
      </c>
    </row>
    <row r="24" spans="2:4" x14ac:dyDescent="0.25">
      <c r="B24" s="278"/>
      <c r="C24" s="117" t="s">
        <v>329</v>
      </c>
      <c r="D24" s="48" t="s">
        <v>335</v>
      </c>
    </row>
    <row r="25" spans="2:4" x14ac:dyDescent="0.25">
      <c r="B25" s="278" t="s">
        <v>336</v>
      </c>
      <c r="C25" s="117" t="s">
        <v>323</v>
      </c>
      <c r="D25" s="48" t="s">
        <v>337</v>
      </c>
    </row>
    <row r="26" spans="2:4" x14ac:dyDescent="0.25">
      <c r="B26" s="278"/>
      <c r="C26" s="117" t="s">
        <v>325</v>
      </c>
      <c r="D26" s="48" t="s">
        <v>338</v>
      </c>
    </row>
    <row r="27" spans="2:4" x14ac:dyDescent="0.25">
      <c r="B27" s="278"/>
      <c r="C27" s="117" t="s">
        <v>327</v>
      </c>
      <c r="D27" s="48" t="s">
        <v>339</v>
      </c>
    </row>
    <row r="28" spans="2:4" x14ac:dyDescent="0.25">
      <c r="B28" s="278"/>
      <c r="C28" s="117" t="s">
        <v>329</v>
      </c>
      <c r="D28" s="48" t="s">
        <v>340</v>
      </c>
    </row>
    <row r="29" spans="2:4" x14ac:dyDescent="0.25">
      <c r="B29" s="278" t="s">
        <v>341</v>
      </c>
      <c r="C29" s="117" t="s">
        <v>323</v>
      </c>
      <c r="D29" s="48" t="s">
        <v>342</v>
      </c>
    </row>
    <row r="30" spans="2:4" x14ac:dyDescent="0.25">
      <c r="B30" s="278"/>
      <c r="C30" s="117" t="s">
        <v>325</v>
      </c>
      <c r="D30" s="48" t="s">
        <v>343</v>
      </c>
    </row>
    <row r="31" spans="2:4" x14ac:dyDescent="0.25">
      <c r="B31" s="278"/>
      <c r="C31" s="117" t="s">
        <v>327</v>
      </c>
      <c r="D31" s="48" t="s">
        <v>344</v>
      </c>
    </row>
    <row r="32" spans="2:4" x14ac:dyDescent="0.25">
      <c r="B32" s="278"/>
      <c r="C32" s="117" t="s">
        <v>329</v>
      </c>
      <c r="D32" s="48" t="s">
        <v>345</v>
      </c>
    </row>
    <row r="33" spans="2:4" x14ac:dyDescent="0.25">
      <c r="B33" s="278" t="s">
        <v>346</v>
      </c>
      <c r="C33" s="117" t="s">
        <v>323</v>
      </c>
      <c r="D33" s="48" t="s">
        <v>347</v>
      </c>
    </row>
    <row r="34" spans="2:4" x14ac:dyDescent="0.25">
      <c r="B34" s="278"/>
      <c r="C34" s="117" t="s">
        <v>325</v>
      </c>
      <c r="D34" s="48" t="s">
        <v>348</v>
      </c>
    </row>
    <row r="35" spans="2:4" ht="28.5" x14ac:dyDescent="0.25">
      <c r="B35" s="278"/>
      <c r="C35" s="117" t="s">
        <v>327</v>
      </c>
      <c r="D35" s="48" t="s">
        <v>349</v>
      </c>
    </row>
    <row r="36" spans="2:4" x14ac:dyDescent="0.25">
      <c r="B36" s="278"/>
      <c r="C36" s="117" t="s">
        <v>329</v>
      </c>
      <c r="D36" s="48" t="s">
        <v>350</v>
      </c>
    </row>
    <row r="37" spans="2:4" x14ac:dyDescent="0.25">
      <c r="B37" s="278" t="s">
        <v>351</v>
      </c>
      <c r="C37" s="117" t="s">
        <v>323</v>
      </c>
      <c r="D37" s="48" t="s">
        <v>352</v>
      </c>
    </row>
    <row r="38" spans="2:4" x14ac:dyDescent="0.25">
      <c r="B38" s="278"/>
      <c r="C38" s="117" t="s">
        <v>325</v>
      </c>
      <c r="D38" s="48" t="s">
        <v>353</v>
      </c>
    </row>
    <row r="39" spans="2:4" x14ac:dyDescent="0.25">
      <c r="B39" s="278"/>
      <c r="C39" s="117" t="s">
        <v>327</v>
      </c>
      <c r="D39" s="48" t="s">
        <v>354</v>
      </c>
    </row>
    <row r="40" spans="2:4" x14ac:dyDescent="0.25">
      <c r="B40" s="278"/>
      <c r="C40" s="117" t="s">
        <v>329</v>
      </c>
      <c r="D40" s="48" t="s">
        <v>355</v>
      </c>
    </row>
    <row r="41" spans="2:4" ht="42.75" x14ac:dyDescent="0.25">
      <c r="B41" s="278" t="s">
        <v>356</v>
      </c>
      <c r="C41" s="117" t="s">
        <v>323</v>
      </c>
      <c r="D41" s="48" t="s">
        <v>357</v>
      </c>
    </row>
    <row r="42" spans="2:4" ht="42.75" x14ac:dyDescent="0.25">
      <c r="B42" s="278"/>
      <c r="C42" s="117" t="s">
        <v>325</v>
      </c>
      <c r="D42" s="48" t="s">
        <v>358</v>
      </c>
    </row>
    <row r="43" spans="2:4" ht="28.5" x14ac:dyDescent="0.25">
      <c r="B43" s="278"/>
      <c r="C43" s="117" t="s">
        <v>327</v>
      </c>
      <c r="D43" s="48" t="s">
        <v>359</v>
      </c>
    </row>
    <row r="44" spans="2:4" ht="28.5" x14ac:dyDescent="0.25">
      <c r="B44" s="278"/>
      <c r="C44" s="117" t="s">
        <v>329</v>
      </c>
      <c r="D44" s="48" t="s">
        <v>360</v>
      </c>
    </row>
    <row r="45" spans="2:4" ht="28.5" x14ac:dyDescent="0.25">
      <c r="B45" s="278" t="s">
        <v>361</v>
      </c>
      <c r="C45" s="117" t="s">
        <v>323</v>
      </c>
      <c r="D45" s="48" t="s">
        <v>362</v>
      </c>
    </row>
    <row r="46" spans="2:4" ht="28.5" x14ac:dyDescent="0.25">
      <c r="B46" s="278"/>
      <c r="C46" s="117" t="s">
        <v>325</v>
      </c>
      <c r="D46" s="48" t="s">
        <v>363</v>
      </c>
    </row>
    <row r="47" spans="2:4" ht="39" customHeight="1" x14ac:dyDescent="0.25">
      <c r="B47" s="278"/>
      <c r="C47" s="117" t="s">
        <v>327</v>
      </c>
      <c r="D47" s="48" t="s">
        <v>364</v>
      </c>
    </row>
    <row r="48" spans="2:4" ht="44.25" customHeight="1" x14ac:dyDescent="0.25">
      <c r="B48" s="278"/>
      <c r="C48" s="117" t="s">
        <v>329</v>
      </c>
      <c r="D48" s="48" t="s">
        <v>365</v>
      </c>
    </row>
    <row r="49" spans="2:4" ht="74.25" customHeight="1" x14ac:dyDescent="0.25">
      <c r="B49" s="278" t="s">
        <v>366</v>
      </c>
      <c r="C49" s="117" t="s">
        <v>323</v>
      </c>
      <c r="D49" s="48" t="s">
        <v>367</v>
      </c>
    </row>
    <row r="50" spans="2:4" ht="57.75" x14ac:dyDescent="0.25">
      <c r="B50" s="278"/>
      <c r="C50" s="117" t="s">
        <v>325</v>
      </c>
      <c r="D50" s="48" t="s">
        <v>368</v>
      </c>
    </row>
    <row r="51" spans="2:4" ht="28.5" x14ac:dyDescent="0.25">
      <c r="B51" s="278"/>
      <c r="C51" s="117" t="s">
        <v>327</v>
      </c>
      <c r="D51" s="48" t="s">
        <v>369</v>
      </c>
    </row>
    <row r="52" spans="2:4" ht="28.5" x14ac:dyDescent="0.25">
      <c r="B52" s="278"/>
      <c r="C52" s="117" t="s">
        <v>329</v>
      </c>
      <c r="D52" s="48" t="s">
        <v>370</v>
      </c>
    </row>
    <row r="53" spans="2:4" ht="28.5" x14ac:dyDescent="0.25">
      <c r="B53" s="278" t="s">
        <v>371</v>
      </c>
      <c r="C53" s="117" t="s">
        <v>323</v>
      </c>
      <c r="D53" s="48" t="s">
        <v>372</v>
      </c>
    </row>
    <row r="54" spans="2:4" x14ac:dyDescent="0.25">
      <c r="B54" s="278"/>
      <c r="C54" s="117" t="s">
        <v>325</v>
      </c>
      <c r="D54" s="48" t="s">
        <v>373</v>
      </c>
    </row>
    <row r="55" spans="2:4" x14ac:dyDescent="0.25">
      <c r="B55" s="278"/>
      <c r="C55" s="117" t="s">
        <v>327</v>
      </c>
      <c r="D55" s="48" t="s">
        <v>374</v>
      </c>
    </row>
    <row r="56" spans="2:4" x14ac:dyDescent="0.25">
      <c r="B56" s="278"/>
      <c r="C56" s="117" t="s">
        <v>329</v>
      </c>
      <c r="D56" s="48" t="s">
        <v>375</v>
      </c>
    </row>
    <row r="57" spans="2:4" ht="28.5" x14ac:dyDescent="0.25">
      <c r="B57" s="278" t="s">
        <v>376</v>
      </c>
      <c r="C57" s="117" t="s">
        <v>323</v>
      </c>
      <c r="D57" s="48" t="s">
        <v>377</v>
      </c>
    </row>
    <row r="58" spans="2:4" ht="28.5" x14ac:dyDescent="0.25">
      <c r="B58" s="278"/>
      <c r="C58" s="117" t="s">
        <v>325</v>
      </c>
      <c r="D58" s="48" t="s">
        <v>378</v>
      </c>
    </row>
    <row r="59" spans="2:4" ht="28.5" x14ac:dyDescent="0.25">
      <c r="B59" s="278"/>
      <c r="C59" s="117" t="s">
        <v>327</v>
      </c>
      <c r="D59" s="48" t="s">
        <v>379</v>
      </c>
    </row>
    <row r="60" spans="2:4" ht="28.5" x14ac:dyDescent="0.25">
      <c r="B60" s="278"/>
      <c r="C60" s="117" t="s">
        <v>329</v>
      </c>
      <c r="D60" s="48" t="s">
        <v>380</v>
      </c>
    </row>
    <row r="61" spans="2:4" ht="78.75" customHeight="1" x14ac:dyDescent="0.25">
      <c r="B61" s="278" t="s">
        <v>381</v>
      </c>
      <c r="C61" s="117" t="s">
        <v>323</v>
      </c>
      <c r="D61" s="48" t="s">
        <v>573</v>
      </c>
    </row>
    <row r="62" spans="2:4" ht="57" x14ac:dyDescent="0.25">
      <c r="B62" s="278"/>
      <c r="C62" s="117" t="s">
        <v>325</v>
      </c>
      <c r="D62" s="48" t="s">
        <v>574</v>
      </c>
    </row>
    <row r="63" spans="2:4" ht="57" x14ac:dyDescent="0.25">
      <c r="B63" s="278"/>
      <c r="C63" s="117" t="s">
        <v>327</v>
      </c>
      <c r="D63" s="48" t="s">
        <v>575</v>
      </c>
    </row>
    <row r="64" spans="2:4" ht="96" customHeight="1" x14ac:dyDescent="0.25">
      <c r="B64" s="278"/>
      <c r="C64" s="117" t="s">
        <v>329</v>
      </c>
      <c r="D64" s="48" t="s">
        <v>576</v>
      </c>
    </row>
    <row r="65" spans="2:12" ht="28.5" x14ac:dyDescent="0.25">
      <c r="B65" s="278" t="s">
        <v>382</v>
      </c>
      <c r="C65" s="117" t="s">
        <v>323</v>
      </c>
      <c r="D65" s="48" t="s">
        <v>383</v>
      </c>
    </row>
    <row r="66" spans="2:12" ht="28.5" x14ac:dyDescent="0.25">
      <c r="B66" s="278"/>
      <c r="C66" s="117" t="s">
        <v>325</v>
      </c>
      <c r="D66" s="48" t="s">
        <v>384</v>
      </c>
    </row>
    <row r="67" spans="2:12" ht="28.5" x14ac:dyDescent="0.25">
      <c r="B67" s="278"/>
      <c r="C67" s="117" t="s">
        <v>327</v>
      </c>
      <c r="D67" s="48" t="s">
        <v>385</v>
      </c>
    </row>
    <row r="68" spans="2:12" x14ac:dyDescent="0.25">
      <c r="B68" s="278"/>
      <c r="C68" s="117" t="s">
        <v>329</v>
      </c>
      <c r="D68" s="48" t="s">
        <v>386</v>
      </c>
    </row>
    <row r="69" spans="2:12" ht="28.5" x14ac:dyDescent="0.25">
      <c r="B69" s="278" t="s">
        <v>387</v>
      </c>
      <c r="C69" s="117" t="s">
        <v>323</v>
      </c>
      <c r="D69" s="48" t="s">
        <v>388</v>
      </c>
    </row>
    <row r="70" spans="2:12" ht="28.5" x14ac:dyDescent="0.25">
      <c r="B70" s="278"/>
      <c r="C70" s="117" t="s">
        <v>325</v>
      </c>
      <c r="D70" s="48" t="s">
        <v>389</v>
      </c>
    </row>
    <row r="71" spans="2:12" ht="28.5" x14ac:dyDescent="0.25">
      <c r="B71" s="278"/>
      <c r="C71" s="117" t="s">
        <v>327</v>
      </c>
      <c r="D71" s="48" t="s">
        <v>390</v>
      </c>
    </row>
    <row r="72" spans="2:12" x14ac:dyDescent="0.25">
      <c r="B72" s="278"/>
      <c r="C72" s="117" t="s">
        <v>329</v>
      </c>
      <c r="D72" s="48" t="s">
        <v>391</v>
      </c>
    </row>
    <row r="73" spans="2:12" ht="28.5" x14ac:dyDescent="0.25">
      <c r="B73" s="278" t="s">
        <v>392</v>
      </c>
      <c r="C73" s="117" t="s">
        <v>323</v>
      </c>
      <c r="D73" s="48" t="s">
        <v>393</v>
      </c>
    </row>
    <row r="74" spans="2:12" ht="28.5" x14ac:dyDescent="0.25">
      <c r="B74" s="278"/>
      <c r="C74" s="117" t="s">
        <v>325</v>
      </c>
      <c r="D74" s="48" t="s">
        <v>394</v>
      </c>
    </row>
    <row r="75" spans="2:12" ht="28.5" x14ac:dyDescent="0.25">
      <c r="B75" s="278"/>
      <c r="C75" s="117" t="s">
        <v>327</v>
      </c>
      <c r="D75" s="48" t="s">
        <v>395</v>
      </c>
    </row>
    <row r="76" spans="2:12" ht="28.5" x14ac:dyDescent="0.25">
      <c r="B76" s="278"/>
      <c r="C76" s="117" t="s">
        <v>329</v>
      </c>
      <c r="D76" s="48" t="s">
        <v>396</v>
      </c>
    </row>
    <row r="78" spans="2:12" x14ac:dyDescent="0.25">
      <c r="B78" s="87" t="s">
        <v>122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 x14ac:dyDescent="0.25">
      <c r="B79" s="219" t="s">
        <v>123</v>
      </c>
      <c r="C79" s="219"/>
      <c r="D79" s="219"/>
      <c r="E79" s="85"/>
      <c r="F79" s="85"/>
      <c r="G79" s="85"/>
      <c r="H79" s="85"/>
      <c r="I79" s="85"/>
      <c r="J79" s="85"/>
      <c r="K79" s="85"/>
      <c r="L79" s="85"/>
    </row>
    <row r="80" spans="2:12" x14ac:dyDescent="0.25">
      <c r="B80" s="219" t="s">
        <v>124</v>
      </c>
      <c r="C80" s="219"/>
      <c r="D80" s="219"/>
      <c r="E80" s="85"/>
      <c r="F80" s="85"/>
      <c r="G80" s="85"/>
      <c r="H80" s="85"/>
      <c r="I80" s="85"/>
      <c r="J80" s="85"/>
      <c r="K80" s="85"/>
      <c r="L80" s="85"/>
    </row>
    <row r="81" spans="2:12" x14ac:dyDescent="0.25">
      <c r="B81" s="219" t="s">
        <v>125</v>
      </c>
      <c r="C81" s="219"/>
      <c r="D81" s="219"/>
      <c r="E81" s="85"/>
      <c r="F81" s="85"/>
      <c r="G81" s="85"/>
      <c r="H81" s="85"/>
      <c r="I81" s="85"/>
      <c r="J81" s="85"/>
      <c r="K81" s="85"/>
      <c r="L81" s="85"/>
    </row>
    <row r="82" spans="2:12" x14ac:dyDescent="0.25">
      <c r="B82" s="219" t="s">
        <v>126</v>
      </c>
      <c r="C82" s="219"/>
      <c r="D82" s="219"/>
      <c r="E82" s="85"/>
      <c r="F82" s="85"/>
      <c r="G82" s="85"/>
      <c r="H82" s="85"/>
      <c r="I82" s="85"/>
      <c r="J82" s="85"/>
      <c r="K82" s="85"/>
      <c r="L82" s="85"/>
    </row>
    <row r="83" spans="2:12" x14ac:dyDescent="0.25">
      <c r="B83" s="217" t="s">
        <v>127</v>
      </c>
      <c r="C83" s="217"/>
      <c r="D83" s="217"/>
      <c r="E83" s="85"/>
      <c r="F83" s="85"/>
      <c r="G83" s="85"/>
      <c r="H83" s="85"/>
      <c r="I83" s="85"/>
      <c r="J83" s="85"/>
      <c r="K83" s="85"/>
      <c r="L83" s="85"/>
    </row>
    <row r="84" spans="2:12" x14ac:dyDescent="0.25">
      <c r="B84" s="217" t="s">
        <v>128</v>
      </c>
      <c r="C84" s="217"/>
      <c r="D84" s="217"/>
      <c r="E84" s="85"/>
      <c r="F84" s="85"/>
      <c r="G84" s="85"/>
      <c r="H84" s="85"/>
      <c r="I84" s="85"/>
      <c r="J84" s="85"/>
      <c r="K84" s="85"/>
      <c r="L84" s="85"/>
    </row>
  </sheetData>
  <sheetProtection algorithmName="SHA-512" hashValue="gL3xiSCm2RJxNdkCf+36UqwSssHz54UN6d49y8Q3WQNbw+u4+hxq+ioX++ZJaVoiS8y0mPAwD8+cS89Usfybug==" saltValue="ab4QOOlaSW4worGDLlhNZw==" spinCount="100000" sheet="1" objects="1" scenarios="1" formatCells="0" formatColumns="0" formatRows="0"/>
  <mergeCells count="29">
    <mergeCell ref="B2:B5"/>
    <mergeCell ref="C4:C5"/>
    <mergeCell ref="B37:B40"/>
    <mergeCell ref="B10:D10"/>
    <mergeCell ref="B11:C11"/>
    <mergeCell ref="B12:C12"/>
    <mergeCell ref="B13:C13"/>
    <mergeCell ref="B14:C14"/>
    <mergeCell ref="B15:C15"/>
    <mergeCell ref="B17:B20"/>
    <mergeCell ref="B21:B24"/>
    <mergeCell ref="B25:B28"/>
    <mergeCell ref="B29:B32"/>
    <mergeCell ref="B33:B36"/>
    <mergeCell ref="B65:B68"/>
    <mergeCell ref="B69:B72"/>
    <mergeCell ref="B73:B76"/>
    <mergeCell ref="B41:B44"/>
    <mergeCell ref="B45:B48"/>
    <mergeCell ref="B49:B52"/>
    <mergeCell ref="B53:B56"/>
    <mergeCell ref="B57:B60"/>
    <mergeCell ref="B61:B64"/>
    <mergeCell ref="B84:D84"/>
    <mergeCell ref="B79:D79"/>
    <mergeCell ref="B80:D80"/>
    <mergeCell ref="B81:D81"/>
    <mergeCell ref="B82:D82"/>
    <mergeCell ref="B83:D83"/>
  </mergeCells>
  <pageMargins left="0.70866141732283472" right="0.70866141732283472" top="0.74803149606299213" bottom="0.74803149606299213" header="0.31496062992125984" footer="0.31496062992125984"/>
  <pageSetup scale="24" orientation="landscape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6" sqref="D6"/>
    </sheetView>
  </sheetViews>
  <sheetFormatPr baseColWidth="10" defaultColWidth="11.42578125" defaultRowHeight="15" x14ac:dyDescent="0.25"/>
  <cols>
    <col min="1" max="1" width="11.42578125" style="69" customWidth="1"/>
    <col min="2" max="2" width="13.5703125" style="1" customWidth="1"/>
    <col min="3" max="3" width="78.140625" style="1" customWidth="1"/>
    <col min="4" max="4" width="17.42578125" style="1" customWidth="1"/>
    <col min="5" max="5" width="15.42578125" style="1" customWidth="1"/>
    <col min="6" max="16384" width="11.42578125" style="69"/>
  </cols>
  <sheetData>
    <row r="2" spans="2:6" ht="15" customHeight="1" x14ac:dyDescent="0.25">
      <c r="B2" s="283"/>
      <c r="C2" s="77" t="s">
        <v>3</v>
      </c>
      <c r="D2" s="284" t="s">
        <v>4</v>
      </c>
      <c r="E2" s="284"/>
      <c r="F2" s="72"/>
    </row>
    <row r="3" spans="2:6" ht="15" customHeight="1" x14ac:dyDescent="0.25">
      <c r="B3" s="283"/>
      <c r="C3" s="77" t="s">
        <v>439</v>
      </c>
      <c r="D3" s="284" t="s">
        <v>440</v>
      </c>
      <c r="E3" s="284"/>
      <c r="F3" s="72"/>
    </row>
    <row r="4" spans="2:6" ht="15" customHeight="1" x14ac:dyDescent="0.25">
      <c r="B4" s="283"/>
      <c r="C4" s="284" t="s">
        <v>397</v>
      </c>
      <c r="D4" s="284" t="s">
        <v>442</v>
      </c>
      <c r="E4" s="284"/>
      <c r="F4" s="72"/>
    </row>
    <row r="5" spans="2:6" ht="15" customHeight="1" x14ac:dyDescent="0.25">
      <c r="B5" s="283"/>
      <c r="C5" s="284"/>
      <c r="D5" s="284" t="s">
        <v>578</v>
      </c>
      <c r="E5" s="284"/>
      <c r="F5" s="72"/>
    </row>
    <row r="6" spans="2:6" x14ac:dyDescent="0.25">
      <c r="B6" s="88">
        <v>33</v>
      </c>
      <c r="C6" s="76"/>
      <c r="D6" s="76"/>
      <c r="E6" s="76"/>
    </row>
    <row r="7" spans="2:6" x14ac:dyDescent="0.25">
      <c r="B7" s="74" t="s">
        <v>398</v>
      </c>
      <c r="C7" s="75" t="s">
        <v>399</v>
      </c>
      <c r="D7" s="75" t="s">
        <v>400</v>
      </c>
      <c r="E7" s="75" t="s">
        <v>401</v>
      </c>
    </row>
    <row r="8" spans="2:6" ht="43.5" x14ac:dyDescent="0.25">
      <c r="B8" s="143">
        <v>44250</v>
      </c>
      <c r="C8" s="144" t="s">
        <v>402</v>
      </c>
      <c r="D8" s="144" t="s">
        <v>403</v>
      </c>
      <c r="E8" s="144" t="s">
        <v>404</v>
      </c>
    </row>
    <row r="9" spans="2:6" ht="43.5" x14ac:dyDescent="0.25">
      <c r="B9" s="145">
        <v>44816</v>
      </c>
      <c r="C9" s="146" t="s">
        <v>405</v>
      </c>
      <c r="D9" s="146" t="s">
        <v>403</v>
      </c>
      <c r="E9" s="146" t="s">
        <v>404</v>
      </c>
    </row>
    <row r="10" spans="2:6" ht="43.5" x14ac:dyDescent="0.25">
      <c r="B10" s="145">
        <v>44971</v>
      </c>
      <c r="C10" s="147" t="s">
        <v>406</v>
      </c>
      <c r="D10" s="146" t="s">
        <v>403</v>
      </c>
      <c r="E10" s="146" t="s">
        <v>404</v>
      </c>
    </row>
    <row r="11" spans="2:6" ht="30" x14ac:dyDescent="0.25">
      <c r="B11" s="155">
        <v>45566</v>
      </c>
      <c r="C11" s="73" t="s">
        <v>417</v>
      </c>
      <c r="D11" s="156" t="s">
        <v>419</v>
      </c>
      <c r="E11" s="73" t="s">
        <v>418</v>
      </c>
    </row>
    <row r="12" spans="2:6" x14ac:dyDescent="0.25">
      <c r="B12" s="73"/>
      <c r="C12" s="73"/>
      <c r="D12" s="73"/>
      <c r="E12" s="73"/>
    </row>
    <row r="13" spans="2:6" x14ac:dyDescent="0.25">
      <c r="B13" s="73"/>
      <c r="C13" s="73"/>
      <c r="D13" s="73"/>
      <c r="E13" s="73"/>
    </row>
    <row r="14" spans="2:6" x14ac:dyDescent="0.25">
      <c r="B14" s="73"/>
      <c r="C14" s="73"/>
      <c r="D14" s="73"/>
      <c r="E14" s="73"/>
    </row>
    <row r="15" spans="2:6" x14ac:dyDescent="0.25">
      <c r="B15" s="73"/>
      <c r="C15" s="73"/>
      <c r="D15" s="73"/>
      <c r="E15" s="73"/>
    </row>
    <row r="16" spans="2:6" x14ac:dyDescent="0.25">
      <c r="B16" s="73"/>
      <c r="C16" s="73"/>
      <c r="D16" s="73"/>
      <c r="E16" s="73"/>
    </row>
    <row r="17" spans="1:11" x14ac:dyDescent="0.25">
      <c r="B17" s="73"/>
      <c r="C17" s="73"/>
      <c r="D17" s="73"/>
      <c r="E17" s="73"/>
    </row>
    <row r="18" spans="1:11" x14ac:dyDescent="0.25">
      <c r="B18" s="73"/>
      <c r="C18" s="73"/>
      <c r="D18" s="73"/>
      <c r="E18" s="73"/>
    </row>
    <row r="19" spans="1:11" x14ac:dyDescent="0.25">
      <c r="B19" s="73"/>
      <c r="C19" s="73"/>
      <c r="D19" s="73"/>
      <c r="E19" s="73"/>
    </row>
    <row r="20" spans="1:11" x14ac:dyDescent="0.25">
      <c r="B20" s="73"/>
      <c r="C20" s="73"/>
      <c r="D20" s="73"/>
      <c r="E20" s="73"/>
    </row>
    <row r="21" spans="1:11" x14ac:dyDescent="0.25">
      <c r="B21" s="73"/>
      <c r="C21" s="73"/>
      <c r="D21" s="73"/>
      <c r="E21" s="73"/>
    </row>
    <row r="22" spans="1:11" x14ac:dyDescent="0.25">
      <c r="B22" s="73"/>
      <c r="C22" s="73"/>
      <c r="D22" s="73"/>
      <c r="E22" s="73"/>
    </row>
    <row r="23" spans="1:11" x14ac:dyDescent="0.25">
      <c r="B23" s="73"/>
      <c r="C23" s="73"/>
      <c r="D23" s="73"/>
      <c r="E23" s="73"/>
    </row>
    <row r="24" spans="1:11" x14ac:dyDescent="0.25">
      <c r="B24" s="73"/>
      <c r="C24" s="73"/>
      <c r="D24" s="73"/>
      <c r="E24" s="73"/>
    </row>
    <row r="26" spans="1:11" customFormat="1" x14ac:dyDescent="0.25">
      <c r="A26" s="1"/>
      <c r="B26" s="1" t="s">
        <v>122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s="1" customFormat="1" x14ac:dyDescent="0.25"/>
    <row r="28" spans="1:11" s="1" customFormat="1" x14ac:dyDescent="0.25">
      <c r="A28" s="89"/>
      <c r="B28" s="285" t="s">
        <v>123</v>
      </c>
      <c r="C28" s="285"/>
      <c r="D28" s="285"/>
      <c r="E28" s="285"/>
      <c r="F28" s="89"/>
      <c r="G28" s="89"/>
      <c r="H28" s="89"/>
      <c r="I28" s="89"/>
      <c r="J28" s="89"/>
      <c r="K28" s="89"/>
    </row>
    <row r="29" spans="1:11" s="1" customFormat="1" x14ac:dyDescent="0.25">
      <c r="A29" s="89"/>
      <c r="B29" s="285" t="s">
        <v>124</v>
      </c>
      <c r="C29" s="285"/>
      <c r="D29" s="285"/>
      <c r="E29" s="285"/>
      <c r="F29" s="89"/>
      <c r="G29" s="89"/>
      <c r="H29" s="89"/>
      <c r="I29" s="89"/>
      <c r="J29" s="89"/>
      <c r="K29" s="89"/>
    </row>
    <row r="30" spans="1:11" s="1" customFormat="1" x14ac:dyDescent="0.25">
      <c r="A30" s="89"/>
      <c r="B30" s="285" t="s">
        <v>125</v>
      </c>
      <c r="C30" s="285"/>
      <c r="D30" s="285"/>
      <c r="E30" s="285"/>
      <c r="F30" s="89"/>
      <c r="G30" s="89"/>
      <c r="H30" s="89"/>
      <c r="I30" s="89"/>
      <c r="J30" s="89"/>
      <c r="K30" s="89"/>
    </row>
    <row r="31" spans="1:11" s="1" customFormat="1" x14ac:dyDescent="0.25">
      <c r="A31" s="89"/>
      <c r="B31" s="285" t="s">
        <v>126</v>
      </c>
      <c r="C31" s="285"/>
      <c r="D31" s="285"/>
      <c r="E31" s="285"/>
      <c r="F31" s="89"/>
      <c r="G31" s="89"/>
      <c r="H31" s="89"/>
      <c r="I31" s="89"/>
      <c r="J31" s="89"/>
      <c r="K31" s="89"/>
    </row>
    <row r="32" spans="1:11" s="1" customFormat="1" x14ac:dyDescent="0.25">
      <c r="A32" s="89"/>
      <c r="B32" s="282" t="s">
        <v>127</v>
      </c>
      <c r="C32" s="282"/>
      <c r="D32" s="282"/>
      <c r="E32" s="282"/>
      <c r="F32" s="89"/>
      <c r="G32" s="89"/>
      <c r="H32" s="89"/>
      <c r="I32" s="89"/>
      <c r="J32" s="89"/>
      <c r="K32" s="89"/>
    </row>
    <row r="33" spans="1:11" s="1" customFormat="1" x14ac:dyDescent="0.25">
      <c r="A33" s="89"/>
      <c r="B33" s="282" t="s">
        <v>128</v>
      </c>
      <c r="C33" s="282"/>
      <c r="D33" s="282"/>
      <c r="E33" s="282"/>
      <c r="F33" s="89"/>
      <c r="G33" s="89"/>
      <c r="H33" s="89"/>
      <c r="I33" s="89"/>
      <c r="J33" s="89"/>
      <c r="K33" s="89"/>
    </row>
  </sheetData>
  <mergeCells count="12">
    <mergeCell ref="B33:E33"/>
    <mergeCell ref="B2:B5"/>
    <mergeCell ref="D2:E2"/>
    <mergeCell ref="D3:E3"/>
    <mergeCell ref="D4:E4"/>
    <mergeCell ref="D5:E5"/>
    <mergeCell ref="C4:C5"/>
    <mergeCell ref="B28:E28"/>
    <mergeCell ref="B29:E29"/>
    <mergeCell ref="B30:E30"/>
    <mergeCell ref="B31:E31"/>
    <mergeCell ref="B32:E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MENÚ</vt:lpstr>
      <vt:lpstr>MATRIZ</vt:lpstr>
      <vt:lpstr>Valoracion del riesgo</vt:lpstr>
      <vt:lpstr>Tabla de peligros</vt:lpstr>
      <vt:lpstr>PELIGROS HIGIENICOS</vt:lpstr>
      <vt:lpstr>Control Cambios Registro </vt:lpstr>
      <vt:lpstr>MATRIZ!Área_de_impresión</vt:lpstr>
      <vt:lpstr>'PELIGROS HIGIENICOS'!Área_de_impresión</vt:lpstr>
      <vt:lpstr>'Tabla de peligros'!Área_de_impresión</vt:lpstr>
      <vt:lpstr>'Valoracion del riesgo'!Área_de_impresión</vt:lpstr>
      <vt:lpstr>MATRIZ!Títulos_a_imprimir</vt:lpstr>
      <vt:lpstr>'PELIGROS HIGIENICOS'!Títulos_a_imprimir</vt:lpstr>
      <vt:lpstr>'Tabla de peligros'!Títulos_a_imprimir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DORIS FERNANDEZ PARRA</cp:lastModifiedBy>
  <cp:revision/>
  <dcterms:created xsi:type="dcterms:W3CDTF">2017-04-28T13:22:52Z</dcterms:created>
  <dcterms:modified xsi:type="dcterms:W3CDTF">2024-11-15T21:50:24Z</dcterms:modified>
  <cp:category/>
  <cp:contentStatus/>
</cp:coreProperties>
</file>